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sahura2001/Dropbox/Publications/Routledge_manuscript.2017/CODE&amp;DATA/"/>
    </mc:Choice>
  </mc:AlternateContent>
  <xr:revisionPtr revIDLastSave="0" documentId="10_ncr:8140008_{5C3206F3-CD5F-7E48-97D5-FF9B4E97923F}" xr6:coauthVersionLast="34" xr6:coauthVersionMax="34" xr10:uidLastSave="{00000000-0000-0000-0000-000000000000}"/>
  <bookViews>
    <workbookView xWindow="0" yWindow="460" windowWidth="28780" windowHeight="16200" tabRatio="496"/>
  </bookViews>
  <sheets>
    <sheet name="Text_Coding (REV_03.17)" sheetId="7" r:id="rId1"/>
  </sheets>
  <definedNames>
    <definedName name="_xlnm.Print_Area" localSheetId="0">'Text_Coding (REV_03.17)'!$A$3:$D$269</definedName>
    <definedName name="_xlnm.Print_Titles" localSheetId="0">'Text_Coding (REV_03.17)'!$3:$4</definedName>
  </definedNames>
  <calcPr calcId="162913" fullCalcOnLoad="1" concurrentCalc="0"/>
</workbook>
</file>

<file path=xl/calcChain.xml><?xml version="1.0" encoding="utf-8"?>
<calcChain xmlns="http://schemas.openxmlformats.org/spreadsheetml/2006/main">
  <c r="F198" i="7" l="1"/>
  <c r="F132" i="7"/>
  <c r="F269" i="7"/>
  <c r="G11" i="7"/>
  <c r="F45" i="7"/>
  <c r="F11" i="7"/>
  <c r="E11" i="7"/>
  <c r="F17" i="7"/>
  <c r="E17" i="7"/>
  <c r="G142" i="7"/>
  <c r="F142" i="7"/>
  <c r="E142" i="7"/>
  <c r="G132" i="7"/>
  <c r="E132" i="7"/>
  <c r="G125" i="7"/>
  <c r="F125" i="7"/>
  <c r="E125" i="7"/>
  <c r="G117" i="7"/>
  <c r="F117" i="7"/>
  <c r="E117" i="7"/>
  <c r="G269" i="7"/>
  <c r="E269" i="7"/>
  <c r="G233" i="7"/>
  <c r="F233" i="7"/>
  <c r="G198" i="7"/>
  <c r="E198" i="7"/>
  <c r="G170" i="7"/>
  <c r="F170" i="7"/>
  <c r="E170" i="7"/>
  <c r="F107" i="7"/>
  <c r="E107" i="7"/>
  <c r="G75" i="7"/>
  <c r="F75" i="7"/>
  <c r="E75" i="7"/>
  <c r="E45" i="7"/>
  <c r="G17" i="7"/>
</calcChain>
</file>

<file path=xl/sharedStrings.xml><?xml version="1.0" encoding="utf-8"?>
<sst xmlns="http://schemas.openxmlformats.org/spreadsheetml/2006/main" count="727" uniqueCount="362">
  <si>
    <t>Source</t>
  </si>
  <si>
    <t>Author</t>
  </si>
  <si>
    <t>Title</t>
  </si>
  <si>
    <t>Date</t>
  </si>
  <si>
    <t>Category 1</t>
  </si>
  <si>
    <t>Category 2</t>
  </si>
  <si>
    <t>Category 3</t>
  </si>
  <si>
    <t>Inter Press Service</t>
  </si>
  <si>
    <t>Luis Cordoba</t>
  </si>
  <si>
    <t>Venezuela: Oposición a Chávez comienza a salir del letargo</t>
  </si>
  <si>
    <t>The Wall Street Journal</t>
  </si>
  <si>
    <t>Thomas T. Vogel Jr.</t>
  </si>
  <si>
    <t>Venezuela's Preseident Gains Clout in Duel with Striking Oil Union</t>
  </si>
  <si>
    <t>The New York Times</t>
  </si>
  <si>
    <t>Larry Rother</t>
  </si>
  <si>
    <t>El Pais</t>
  </si>
  <si>
    <t>Juan Jesus Aznarez</t>
  </si>
  <si>
    <t>La oposicion Venezolana cirtica a Chavez pero boicoteara las elecciones</t>
  </si>
  <si>
    <t>Los Angeles Times</t>
  </si>
  <si>
    <t>Sandra Hernandez</t>
  </si>
  <si>
    <t>Francisco Arias Cardenas: A former coup partner takes on Venezuela's populist President</t>
  </si>
  <si>
    <t>Oxford Analytica Daily Brief Service</t>
  </si>
  <si>
    <t>Anonymous</t>
  </si>
  <si>
    <t>VENEZUELA: Opposition mounts</t>
  </si>
  <si>
    <t>VENEZUELA: Chavez oil tour provokes opposition</t>
  </si>
  <si>
    <t>Marc Lifsher</t>
  </si>
  <si>
    <t>In Venezuela, Chavez Faces A Crucial Test.­ Led by Big Business, Energized Opposition Plans Work Stoppage</t>
  </si>
  <si>
    <t>Mary Anastasia O'Grady</t>
  </si>
  <si>
    <t>The Americas: Opposition builds to the Castroite Tactics of Hugo Chavez</t>
  </si>
  <si>
    <t>Venezuela: Opposition poses little threat</t>
  </si>
  <si>
    <t>Venezuela: Chavez and opposition jostle for support</t>
  </si>
  <si>
    <t>Defense &amp; Foreign Affairs Strategic Policy</t>
  </si>
  <si>
    <t>Venezuela's Chaves fends mounting opposition</t>
  </si>
  <si>
    <t>Venezuela: Chavez appeals to opposition</t>
  </si>
  <si>
    <t>Tensions Increase at Petroleos de Venezuela as Workers Walk Off Jobs</t>
  </si>
  <si>
    <t>The Guardian</t>
  </si>
  <si>
    <t>Chavez rises from very peculiar coup</t>
  </si>
  <si>
    <t>Venezuela coup linked to Bush team</t>
  </si>
  <si>
    <t>Venezuela's Opposition Returns to the Streets. So Do Pro-­Chavez Forces, Illustrating Deep Divisions Among Nation's Classes</t>
  </si>
  <si>
    <t>Financial Times</t>
  </si>
  <si>
    <t>Andy Webb-Vidal</t>
  </si>
  <si>
    <t>Paranoia and hate stalk the streets of Caracas: Venezuela's opposition groups argue that a military coup is the only solution to the civil 'problems' embodied in President Hugo Chávez</t>
  </si>
  <si>
    <t>Oil Daily</t>
  </si>
  <si>
    <t>Patricia I Vaesquez</t>
  </si>
  <si>
    <t>Opposition groups to march in Venezuela today</t>
  </si>
  <si>
    <t>Venezuela Girds For New Protests Against Leader. April Rally Led to Deaths, A Coup and a Countercoup; Carter Leaves, Unsuccessful</t>
  </si>
  <si>
    <t>VENEZUELA: Chavez gains over opposition</t>
  </si>
  <si>
    <t>Mark Falcoff</t>
  </si>
  <si>
    <t>Americas: Venezuela's Anti-­Chavistas Need to Offer More Than Opposition</t>
  </si>
  <si>
    <t>Venezuela's Economic Turmoil Grows Despite Higher Oil Prices</t>
  </si>
  <si>
    <t>VENEZUELA: Opposition mobilizes to oust Chavez</t>
  </si>
  <si>
    <t>All sides make their plans as the tension rises in Venezuela: The opposition plots, the Chávez government counter-­plots and Caracas awaits the outcome</t>
  </si>
  <si>
    <t>The Economist</t>
  </si>
  <si>
    <t>The Americas: No way out? Politics in Venezuela</t>
  </si>
  <si>
    <t>El Mundo Espana</t>
  </si>
  <si>
    <t>EFE</t>
  </si>
  <si>
    <t>El Gobierno y la oposición a Chávez
se sientan hoy en la 'mesa de
diálogo' de la OEA</t>
  </si>
  <si>
    <t>Strike set to test Venezuela opposition</t>
  </si>
  <si>
    <t>Strike in Venezuela Paralyzes Oil Exports. Industry Forced to a Crawl By the Opponents of Chavez, Who Is Alleging Sabotage</t>
  </si>
  <si>
    <t>La mesa de diálogo entre Chávez y
la oposición no consigue avanzar y
se mantiene la huelga</t>
  </si>
  <si>
    <t>Reuters</t>
  </si>
  <si>
    <t>La oposición prolonga un día más el paro y advierte que no cejará hasta sacar a Chávez del poder</t>
  </si>
  <si>
    <t>Venezuela Court Orders Strikers Back to Work. Opposition Leaders Vow To Disobey Temporary Order; Output to Remain Crippled</t>
  </si>
  <si>
    <t>Leading the News: Venezuela Vows to Restart State Oil Company. Striking Workers to Be Fired; Plan to Export by Jan. 15 Is Considered Ambitious</t>
  </si>
  <si>
    <t>Matt Moffett and Marc Lifsher</t>
  </si>
  <si>
    <t>Venezuela's New Radicals.­ Long Strike Is Forcing People From All Walks of Life to Take a Stand</t>
  </si>
  <si>
    <t>Chavez Says State Is Gaining Control Of Its Oil Assets -. But Opposition Says Output To Remain Below Capacity;`A War to Save the Country'</t>
  </si>
  <si>
    <t>Strike in Venezuela Shows Signs of Winding Down. Stores Reopen, Street Life Returns, but Crucial Sectors Like Oil Remain Under Siege</t>
  </si>
  <si>
    <t>Venezuela's Strike Bill Is Coming Due. Its Oil Revenue a Trickle, The Government Is Facing Debt Payment Problems</t>
  </si>
  <si>
    <t>The Christian Monitor</t>
  </si>
  <si>
    <t>Francisco Jose Moreno</t>
  </si>
  <si>
    <t>Venezuela's opposition ignores the Constitution</t>
  </si>
  <si>
    <t>National Post</t>
  </si>
  <si>
    <t>Ont Don Mills</t>
  </si>
  <si>
    <t>Venezuela: Opposition agrees to end strike if early elections held</t>
  </si>
  <si>
    <t>Marc Lifsher &amp; Michael Phillips</t>
  </si>
  <si>
    <t>Talks to End Venezuela Impasse Gain Traction. `Friends' Group Adds Pressure as Foes Weigh Proposals</t>
  </si>
  <si>
    <t>Opposition considers easing work stoppage in Venezuela</t>
  </si>
  <si>
    <t>In Venezuela, Most Are Set To End Strike</t>
  </si>
  <si>
    <t>Venezuela Arrests Prominent Figure In the Opposition. Chamber Head's Detention Intensifies Year. Old Battle Underlying National Strike</t>
  </si>
  <si>
    <t>Venezuela: Fragmented opposition faces referendum</t>
  </si>
  <si>
    <t>Anti-­Chavistas Recruit a Heavy Hitter. Venezuelan Opposition Puts James Carville in War Room In Effort to Oust President</t>
  </si>
  <si>
    <t>Gobierno y oposición firman un acuerdo electoral en Venezuela</t>
  </si>
  <si>
    <t>The Americas: Agreeing to disagree; Venezuela's stand­off</t>
  </si>
  <si>
    <t>Doubts cloud prospects for referendum on Chavez rule: Venezuela's opposition is focusing efforts on a mid-­term vote on the president, but it is easier said than done.</t>
  </si>
  <si>
    <t>VENEZUELA: Divided opposition boosts Chavez support</t>
  </si>
  <si>
    <t>Venezuela's Effort to Vote Its Way Out of Crisis Stalls at the First Step</t>
  </si>
  <si>
    <t>The Americas: Another Cuba? Venezuela</t>
  </si>
  <si>
    <t>The Americas: Chavez's battle to keep the oil flowing; Venezuela</t>
  </si>
  <si>
    <t>BBC Monitoring Americas</t>
  </si>
  <si>
    <t>Hernan Lugo Galicia (El Nacional)</t>
  </si>
  <si>
    <t>Venezuela's opposition prepares strategy to weaken support for Chavez</t>
  </si>
  <si>
    <t>Patrick J. O'Donoghue (VENews)</t>
  </si>
  <si>
    <t>Venezuela: Opposition to deliver signatures for referendum on 20 August</t>
  </si>
  <si>
    <t>Notimex</t>
  </si>
  <si>
    <t>Venezuela: Opposition deputy accuses President Chavez of "excessive" spending</t>
  </si>
  <si>
    <t>Union Radio web</t>
  </si>
  <si>
    <t>Venezuela: Opposition leader calls fire at CNE "suspicious"</t>
  </si>
  <si>
    <t>The Americas: Back to the drawing board;; Venezuela</t>
  </si>
  <si>
    <t>VENews</t>
  </si>
  <si>
    <t>Venezuela: Opposition gears up for new signature drive on 31 October</t>
  </si>
  <si>
    <t>El Nacional</t>
  </si>
  <si>
    <t>Venezuela: Opposition Democratic Coordinating Board redesigns its structure</t>
  </si>
  <si>
    <t>The Americas: If you can't beat them, buy them;; Venezuela's president</t>
  </si>
  <si>
    <t>Laura Weffer (El Nacional)</t>
  </si>
  <si>
    <t>Venezuela's Chavez accuses opposition of fraud in recall referendum drive</t>
  </si>
  <si>
    <t>Venezuelan Union radio</t>
  </si>
  <si>
    <t>Venezuela: Opposition claims enough signatures to recall 27 pro-Chavez deputies</t>
  </si>
  <si>
    <t>Venezuela: Opposition announces 23 January march to defend recall signatures</t>
  </si>
  <si>
    <t>Venezuela: Chavistas block opposition from entering electoral council premises</t>
  </si>
  <si>
    <t>VENEZUELA: Opposition divided on recall strategy</t>
  </si>
  <si>
    <t>Venezuela: Opposition politicians comment on opposition march</t>
  </si>
  <si>
    <t>The Americas: Kafka in Caracas; Venezuela</t>
  </si>
  <si>
    <t>NACLA Report on the Americas</t>
  </si>
  <si>
    <t>Gregory Wilpert</t>
  </si>
  <si>
    <t>RECALL OR (RE)VINDICATION FOR CHAVEZ?</t>
  </si>
  <si>
    <t>Mar-Apr/2004</t>
  </si>
  <si>
    <t>Venezuela: Opposition worried about 100,000 fewer signatures in review process</t>
  </si>
  <si>
    <t>Energy Compass</t>
  </si>
  <si>
    <t>Brian Ellsworth</t>
  </si>
  <si>
    <t>Venezuela: Who's who in the opposition</t>
  </si>
  <si>
    <t>Nine opposition deputies in Venezuela to face recall referendums</t>
  </si>
  <si>
    <t>Hoy Digital</t>
  </si>
  <si>
    <t>Oposición obtiene firmas para referendo</t>
  </si>
  <si>
    <t>Jose Cordoba</t>
  </si>
  <si>
    <t>Venezuela's Chavez Vows to Fight Recall Effort</t>
  </si>
  <si>
    <t>AFP-REUTERS-AP-EFE</t>
  </si>
  <si>
    <t>Oposición venezolana, optimista de vencer a Chávez en referendo</t>
  </si>
  <si>
    <t>Venezuela: Opposition spokesman announces beginning of recall campaign</t>
  </si>
  <si>
    <t>Some Venezuelan opposition groups move to select a single candidate</t>
  </si>
  <si>
    <t>Alo Presidente, edition No. 199</t>
  </si>
  <si>
    <t>Venezuela: Chavez warns opposition to reject ex-president, violent groups</t>
  </si>
  <si>
    <t>WorldSources Online</t>
  </si>
  <si>
    <t>Xinhua</t>
  </si>
  <si>
    <t>Roundup: Venezuela opposition conditions acceptance of referendum results</t>
  </si>
  <si>
    <t>David Luhnow &amp; Jose de Cordoba</t>
  </si>
  <si>
    <t>Venezuela Agrees to Partial Audit of Chavez Vote</t>
  </si>
  <si>
    <t>Opposition sympathizer in Venezuela says referendum audit manipulated</t>
  </si>
  <si>
    <t>Thor L. Halvorssen</t>
  </si>
  <si>
    <t>The Price of Dissent in Venezuela</t>
  </si>
  <si>
    <t>Noticias Financieras</t>
  </si>
  <si>
    <t>Week's top story-­Opposition rejects results of recall referendum;</t>
  </si>
  <si>
    <t>Venezuela: Opposition predicts street protests next week</t>
  </si>
  <si>
    <t>The Americas: Twice bitten, thrice lucky;; Venezuela</t>
  </si>
  <si>
    <t>Patrick J. O'Donoghue: (VENews)</t>
  </si>
  <si>
    <t>Venezuelan opposition calls street protests to stress fraud allegations</t>
  </si>
  <si>
    <t>The Americas: Debates and dilemmas;; Venezuela's referendum;;</t>
  </si>
  <si>
    <t>Week's top story-­Opposition alliance in Venezuela faces split due to differences</t>
  </si>
  <si>
    <t>VENEZUELA: Divided opposition sets sights on 2006</t>
  </si>
  <si>
    <t>Fred Rosen</t>
  </si>
  <si>
    <t>Chávez Confirmed, Venezuela Still Divided</t>
  </si>
  <si>
    <t>Nov-Dec/2004</t>
  </si>
  <si>
    <t>Ascencion Reyes (EL Nacional)</t>
  </si>
  <si>
    <t>Venezuela: Opposition rejects Lara's statements, wants poll results announced</t>
  </si>
  <si>
    <t>Javier Pereira (El Nacional)</t>
  </si>
  <si>
    <t>Proposed penal code reform will divide Venezuela further, opposition says</t>
  </si>
  <si>
    <t>VENEZUELA: Few opposition options in current climate</t>
  </si>
  <si>
    <t>Monthly Review</t>
  </si>
  <si>
    <t>Marta Harnecker</t>
  </si>
  <si>
    <t>Hugo Chávez on the Failed Coup</t>
  </si>
  <si>
    <t>Week's top story-­Opposition leadership in Venezuela reaches electoral alliance</t>
  </si>
  <si>
    <t>VENEZUELA: Opposition strategy heightens instability</t>
  </si>
  <si>
    <t>Opposition party in Venezuela withdraws from congressional elections</t>
  </si>
  <si>
    <t>El Universal</t>
  </si>
  <si>
    <t>Withdrawal of opposition parties in Venezuela could lead to intervention</t>
  </si>
  <si>
    <t>Venezuela celebra unas elecciones legislativas marcadas por el boicot de la oposición a Chávez</t>
  </si>
  <si>
    <t>Vice-­President criticizes opposition withdrawal from elections in Venezuela</t>
  </si>
  <si>
    <t>VENEZUELA: Chavez weaknesses present opposition target</t>
  </si>
  <si>
    <t>VENEZUELA: United opposition may mount real challenge</t>
  </si>
  <si>
    <t>The Americas: Damned whatever they do. Venezuela's opposition</t>
  </si>
  <si>
    <t>Country Monitor</t>
  </si>
  <si>
    <t>Opposition picks a champion</t>
  </si>
  <si>
    <t>The Americas: The opposition finds a leader;; Venezuela</t>
  </si>
  <si>
    <t>El principal candidato de la oposición acusa a Chávez de ordenar su asesinato</t>
  </si>
  <si>
    <t>Venezuela opposition leader calls TV closure "aggression against" people</t>
  </si>
  <si>
    <t>The Americas: An opposition gagged;; Venezuela</t>
  </si>
  <si>
    <t>Jose de Cordoba</t>
  </si>
  <si>
    <t>Politics &amp; Economics: A Bid to Ease Chavez's Power Grip; Students Continue Protests in Venezuela. President Threatens Violence</t>
  </si>
  <si>
    <t>The Americas: Challenging Chavez for life, Venezuela</t>
  </si>
  <si>
    <t>Jose de Cordoba &amp; John Lyons</t>
  </si>
  <si>
    <t>Will Defeat Alter Chavez's Path? Venezuela Leader's Failure To Cement Power Expected To Embolden
Opposition</t>
  </si>
  <si>
    <t>Foreign Policy</t>
  </si>
  <si>
    <t>The Price of Opposing Chávez</t>
  </si>
  <si>
    <t>Jan-Feb/2008</t>
  </si>
  <si>
    <t>VENEZUELA: Opposition seeks to exploit Chavez errors</t>
  </si>
  <si>
    <t>VENEZUELA: Opposition disarray hurts electoral hopes</t>
  </si>
  <si>
    <t>Benedict Mander</t>
  </si>
  <si>
    <t>Opposition candidates barred from Venezuela poll</t>
  </si>
  <si>
    <t>VENEZUELA: Opposition misses election opportunities</t>
  </si>
  <si>
    <t>Venezuela Opposition Expected to Make Gains</t>
  </si>
  <si>
    <t>John Lyons</t>
  </si>
  <si>
    <t>World News: Voters Elevate Rivals of Chavez To Key Governorships in Venezuela</t>
  </si>
  <si>
    <t>Agencias</t>
  </si>
  <si>
    <t>El partido de Chávez gana en la mayoría de Estados, pero pierde los más poblados y Caracas</t>
  </si>
  <si>
    <t>Venezuela opposition student groups prepare crusade against amendment proposal</t>
  </si>
  <si>
    <t>Informe 21</t>
  </si>
  <si>
    <t>Editor AR</t>
  </si>
  <si>
    <t>Oposición reconoce triunfo del sí</t>
  </si>
  <si>
    <t>La Verdad</t>
  </si>
  <si>
    <t>José Vicente Rangelº “La oposición es
una fuerza”</t>
  </si>
  <si>
    <t>La fiscalía pide la detención del principal líder de la oposición de Venezuela</t>
  </si>
  <si>
    <t>La oposición venezolana denuncia "un golpe de Estado" de Chávez</t>
  </si>
  <si>
    <t>Gobernadores y alcaldes anuncian
acciones contra la persecución política</t>
  </si>
  <si>
    <t>Rosales “Sabía los riesgos que tenía
que afrontar”</t>
  </si>
  <si>
    <t>Venezuela Union Radio</t>
  </si>
  <si>
    <t>Gobernadores y alcaldes se
declaran en emergencia y
Resistencia</t>
  </si>
  <si>
    <t>VENEZUELA: 'Crackdown' fails to boost opposition</t>
  </si>
  <si>
    <t>Pablo Morales</t>
  </si>
  <si>
    <t>Venezuela's Opposition: Back Into the Frying Pan</t>
  </si>
  <si>
    <t>May-Jun/2009</t>
  </si>
  <si>
    <t>Blyde Mesa de unidad generó reaccion inmediata en el gobierno</t>
  </si>
  <si>
    <t>Editor EA</t>
  </si>
  <si>
    <t>Oposición insta OEA a actuar en
Venezuela como Honduras</t>
  </si>
  <si>
    <t>Oposición rechaza en bloque
salida del aire de 34 emisoras
de radio</t>
  </si>
  <si>
    <t>Editor YU</t>
  </si>
  <si>
    <t>Oposición acusa a Moratinos de ocultar
y falsear la verdad venezolana</t>
  </si>
  <si>
    <t>Oposición lanza una campaña
internacional en busca de
apoyo contra Chávez</t>
  </si>
  <si>
    <t>Oposicion Venezolana: Entregarán documento en Fiscalía que rechaza arbitrariedades</t>
  </si>
  <si>
    <t>Oposición escoge dos métodos Primero el consenso y segundo las primarias</t>
  </si>
  <si>
    <t>Presidente de Un Nuevo Tiempo Lo
que queremos es agotar el consenso</t>
  </si>
  <si>
    <t>Oposición tendrá el 30 de abril todos
los candidatos unitarios anunció Mesa
de la Unidad</t>
  </si>
  <si>
    <t>La oposición tilda de indeseable la visita a Venezuela del dictador
Ahmadineyad</t>
  </si>
  <si>
    <t>Oposición aprueba reglas para selección de candidatos a parlamentarias</t>
  </si>
  <si>
    <t>Growing opposition support attributed to Venezuela's downward slide</t>
  </si>
  <si>
    <t>Mesa de la Unidad convoca a una
marcha por la democracia y en contra
de gobierno incapaz para el 23 de
enero</t>
  </si>
  <si>
    <t>VENEZUELA: Increased instability may damage opposition</t>
  </si>
  <si>
    <t>La oposición venezolana dice sería
deplorable un supuesto vínculo de
Venezuela con ETA y las FARC</t>
  </si>
  <si>
    <t>Notitarde</t>
  </si>
  <si>
    <t>Treinta precandidatos se inscribieron en
las primarias a realizarse en Carabobo</t>
  </si>
  <si>
    <t>Oposición logra consenso en el estado
Táchira y descarta elecciones primarias</t>
  </si>
  <si>
    <t>Jose de Cordoba &amp; Dan Molinski</t>
  </si>
  <si>
    <t>Venezuela Arrests Top Opposition Leader</t>
  </si>
  <si>
    <t>World News: Venezuela Arrests Vocal Critic for Conspiracy</t>
  </si>
  <si>
    <t>Editor MP</t>
  </si>
  <si>
    <t>Conflictos de la oposición reflejan su
concepción capitalista de la política¬
según Ricardo Sanguino</t>
  </si>
  <si>
    <t>Editor DJ</t>
  </si>
  <si>
    <t>La oposición dice que el Bicentenario se
conmemora con la democracia en
peligro</t>
  </si>
  <si>
    <t>AFP</t>
  </si>
  <si>
    <t>Análisis AFP Oposición logra mayor
unidad con la vista puesta en
legislativas</t>
  </si>
  <si>
    <t>Jaime Lopez</t>
  </si>
  <si>
    <t>'En Venezuela vivimos la
destrucción de la democracia
desde la democracia misma'</t>
  </si>
  <si>
    <t>Con un esfuercito la oposición podría ganar la Asamblea en
septiembre</t>
  </si>
  <si>
    <t>Dan Molinski &amp; Jose de Cordoba</t>
  </si>
  <si>
    <t>World News: Chavez Opponent Flees Venezuela</t>
  </si>
  <si>
    <t>La oposición insistirá para que OEA UE
y Chile sean veedores</t>
  </si>
  <si>
    <t>VENEZUELA: Community councils may undercut opposition</t>
  </si>
  <si>
    <t>Asia News Monitor</t>
  </si>
  <si>
    <t>Venezuelan Opposition Parties Aim to Break Cycle of Failure</t>
  </si>
  <si>
    <t>World News: Venezuela's Chavez Faces Election Challenge.  Parties Seek to Bust President's Majority In Sunday's Poll, but Face a Hard Road</t>
  </si>
  <si>
    <t>La oposición venezolana,
satisfecha con los resultados
Electorales</t>
  </si>
  <si>
    <t>OXford Analytica Daily Brief Service</t>
  </si>
  <si>
    <t>VENEZUELA: Opposition advance in Assembly elections</t>
  </si>
  <si>
    <t>Venezuela: Chavez Opposition Gains in Parliament</t>
  </si>
  <si>
    <t>Primera batalla Arranca debate por
presidencia de la Asamblea Nacional</t>
  </si>
  <si>
    <t>McLean's</t>
  </si>
  <si>
    <t>Stephanie Findlay</t>
  </si>
  <si>
    <t>VENEZUELA: Taking on Hugo Chávez: Gov. Henri Falcón may be the opposition's great hope in the 2012 presidential election</t>
  </si>
  <si>
    <t>Dan Molinski</t>
  </si>
  <si>
    <t>Venezuela Opposition Denounces Chávez Move</t>
  </si>
  <si>
    <t>The Americas: A coup against the constitution;; Hugo Chavez's Venezuela</t>
  </si>
  <si>
    <t>Delegación de la Unidad visitó sede de
la Unión Europea en Bruselas</t>
  </si>
  <si>
    <t>El Nuevo Herald</t>
  </si>
  <si>
    <t>Los nuevos rostros de
la oposición venezolana</t>
  </si>
  <si>
    <t>The Americas: Criminals or dissidents? Venezuela</t>
  </si>
  <si>
    <t>VENEZUELA: Opposition unity faces challenges</t>
  </si>
  <si>
    <t>ACN</t>
  </si>
  <si>
    <t>Oposición venezolana ve posible la
privatización de empresas que están en
manos del Gobierno</t>
  </si>
  <si>
    <t>VENEZUELA: Opposition alliance faces decisive moment</t>
  </si>
  <si>
    <t>La oposición busca un acuerdo para
realizar las primarias presidenciales en
Febrero</t>
  </si>
  <si>
    <t>El principal partido opositor venezolano pidió dinero y favores a EE UU</t>
  </si>
  <si>
    <t>María Corina Machado La oposición
venezolana debe definir el perfil del
candidato de unidad</t>
  </si>
  <si>
    <t>Editoy YU</t>
  </si>
  <si>
    <t>Oposición considera inocuas
sanciones de Estados Unidos contra
PDVSA</t>
  </si>
  <si>
    <t>Human Rights Watch</t>
  </si>
  <si>
    <t>Venezuela: Condenan a líder de la oposición por criticar al gobierno</t>
  </si>
  <si>
    <t>VENEZUELA: Opposition may not profit from weak Chavez</t>
  </si>
  <si>
    <t>La Mesa de la Unidad Democrática
espera que Ollanta Humala no siga los
pasos de Chávez</t>
  </si>
  <si>
    <t>Encendido debate y pocas leyes tras el
regreso de la oposición a la Asamblea
Nacional</t>
  </si>
  <si>
    <t>Los opositores venezolanos piden
dialogar con Rusia como futuro nuevo
gobierno</t>
  </si>
  <si>
    <t>Mesa de la Unidad aboga por la paz y
reconstrucción de Libia</t>
  </si>
  <si>
    <t>Maye Primera</t>
  </si>
  <si>
    <t>La oposición de Venezuela espera una sentencia clave</t>
  </si>
  <si>
    <t>El Gobierno y la oposición se unieron a
miles de fieles en el centenario de la
Virgen del Valle</t>
  </si>
  <si>
    <t>La oposición apoya un Estado palestino
pero rechaza las críticas de Chávez a
Israel</t>
  </si>
  <si>
    <t>Antonio Maria Delgado</t>
  </si>
  <si>
    <t>Oposicion Venezolana firma alianza politica con miras a elecciones del 2012</t>
  </si>
  <si>
    <t>La oposición sella su unidad frente a
Hugo Chávez en las elecciones de 2012</t>
  </si>
  <si>
    <t>Datanálisis Oposición debe cambiar
estrategia para ganarle a Chávez</t>
  </si>
  <si>
    <t>Leopoldo López pide a las autoridades
paraguayas apoyar la decisión de la
CorteIDH</t>
  </si>
  <si>
    <t>Jkejal Vyas &amp; Jose de Cordoba</t>
  </si>
  <si>
    <t>World News: Venezuelan Court Bars Opposition Contender</t>
  </si>
  <si>
    <t>VENEZUELA: Tribunal Supremo venezolano se pronuncia en contra de Leopoldo López</t>
  </si>
  <si>
    <t>Venezuela: Chavez rises as opposition struggles</t>
  </si>
  <si>
    <t>La oposición busca votos fuera del país
para vencer a Hugo Chávez</t>
  </si>
  <si>
    <t>Noticias24</t>
  </si>
  <si>
    <t>Todo sobre los seis candidatos que participarán en las primarias de la oposición venezolana</t>
  </si>
  <si>
    <t>La oposición unida presenta sus ideas para una Venezuela sin Chávez</t>
  </si>
  <si>
    <t>Oposición venezolana defiende en Bogotá su opción de triunfo en elecciones</t>
  </si>
  <si>
    <t>VENEZUELA: Chavez faces opposition challenges</t>
  </si>
  <si>
    <t>Oposición venezolana destruirá registro de votos 48 hs después de primarias</t>
  </si>
  <si>
    <t>Semana</t>
  </si>
  <si>
    <t>Los Candidatos de La Oposicion Venezolana I.</t>
  </si>
  <si>
    <t>Henrique Capriles se perfila como el líder opositor a Hugo Chávez</t>
  </si>
  <si>
    <t>Leopoldo López no se presentará a las primarias y apoyará a Henrique Capriles</t>
  </si>
  <si>
    <t>The Wall Street Journal (Europe)</t>
  </si>
  <si>
    <t>Amary Anastasia O'Grady</t>
  </si>
  <si>
    <t>Americas: Venezuela's Fateful Presidential Primary</t>
  </si>
  <si>
    <t>M.P.</t>
  </si>
  <si>
    <t>El Voto duro de la oposicion</t>
  </si>
  <si>
    <t>World News: Chavez Opponent Surges in Venezuela. Voters Turn Out en Masse to Give Henrique Capriles Landslide Primary Win. State Governor to Face Ailing President in Fall</t>
  </si>
  <si>
    <t>Venezuela Chooses Chavez Challenger</t>
  </si>
  <si>
    <t>Ajohn Magdaleno</t>
  </si>
  <si>
    <t>El proceso de consolidación de la oposición</t>
  </si>
  <si>
    <t>M. Primera</t>
  </si>
  <si>
    <t>La oposición venezolana sale fortalecida de sus primarias</t>
  </si>
  <si>
    <t>Maya Primera</t>
  </si>
  <si>
    <t>Henrique Capriles gana las primarias de la oposición Venezolana</t>
  </si>
  <si>
    <t>Tai Levy (EFE)</t>
  </si>
  <si>
    <t>Henrique Capriles Radonski
liderará la oposición a Chávez
en Venezuela</t>
  </si>
  <si>
    <t>World News: Chavez Opposition Faces Hard Election</t>
  </si>
  <si>
    <t>The Christian Science Monitor</t>
  </si>
  <si>
    <t>Security could be weakness for Venezuela opposition</t>
  </si>
  <si>
    <t>David Gonzalez</t>
  </si>
  <si>
    <t>La oposición de Venezuela, ante su mayor desafío</t>
  </si>
  <si>
    <t>RTTNews</t>
  </si>
  <si>
    <t>Capriles Registers As Candidate For Venezuela Presidential Elections</t>
  </si>
  <si>
    <t>Venezuela: Venezuelan Opposition Leader Launches Bid for Presidency</t>
  </si>
  <si>
    <t>Venezuela's Chavez refuses to debate with opposition candidate</t>
  </si>
  <si>
    <t>Kejal Vyas</t>
  </si>
  <si>
    <t>Venezuela Opposition Says Rally Was Obstructed</t>
  </si>
  <si>
    <t>Ana Lorite</t>
  </si>
  <si>
    <t>“Esto no es una votación sobre Chávez, es una lucha existencial”</t>
  </si>
  <si>
    <t>Venezuela's Chavez says opposition campaign "misleading, biased"</t>
  </si>
  <si>
    <t>EFE Economia</t>
  </si>
  <si>
    <t>Capriles dice que Venezuela ingresa al Mercosur sin ser un país productor</t>
  </si>
  <si>
    <t>Opposition daily warns of Venezuela's international "isolation"</t>
  </si>
  <si>
    <t>Venezuela: Opposition decries government's "electricity failure"</t>
  </si>
  <si>
    <t>The autocrat and the ballot box; Venezuela's presidential election</t>
  </si>
  <si>
    <t>World News: Opposition Seeks Probe On Slayings In Venezuela</t>
  </si>
  <si>
    <t>Opposition paper notes Venezuela's "political polarization"</t>
  </si>
  <si>
    <t>People Daily</t>
  </si>
  <si>
    <t>Presidente de Venezuela gana espacio en estados de la oposición</t>
  </si>
  <si>
    <t>Luis Prados</t>
  </si>
  <si>
    <t>Capriles: “Chávez es derrotable”</t>
  </si>
  <si>
    <t>Defeated Venezuela opposition seeks morale boost: December polls</t>
  </si>
  <si>
    <t>La oposición afronta las elecciones regionales en un clima de desánimo</t>
  </si>
  <si>
    <t>Oposición busca reinventarse ante
eventuales elecciones</t>
  </si>
  <si>
    <t>Venezuelan opposition MP lodges files on "political prisoners" with prosecutors</t>
  </si>
  <si>
    <t>Sudden Defection Scrambles Venezuela's Election Script</t>
  </si>
  <si>
    <t>New Petition to Recall Chavez Begins; Venezuela Opposition Hopes To Gather Enough Signatures To Force Vote on His Rule</t>
  </si>
  <si>
    <t>Observers Ratify Chavez Victory In Recall Vote;; Venezuela Remains Riven By Dangerous Divisions As Opposition Rejects Audit</t>
  </si>
  <si>
    <t>Oficialismo y oposición disienten sobre un presunto nuevo golpe contra Chávez</t>
  </si>
  <si>
    <t>Análisis La oposición busca una estrategia común contra Chávez</t>
  </si>
  <si>
    <t>Oposición reitera su lucha democrática contra Chávez</t>
  </si>
  <si>
    <t>La oposición marchará el sábado contra la Ley de Educación y tratará de llegar hasta la Asamblea Nacional</t>
  </si>
  <si>
    <t>Venezuela: Four pro-opposition groups withdraw from campaign</t>
  </si>
  <si>
    <t>World News: In Venezuela, Chavez Loses a Key Election.­ Opposition Savors Congressional Gains as It Searches for a Candidate to Challenge President in 2012 Ballot</t>
  </si>
  <si>
    <t>El opositor venezolano Leopoldo López será investigado por corrupción</t>
  </si>
  <si>
    <t>LA Verdad</t>
  </si>
  <si>
    <t>Appendix A: List of Online News Articles</t>
  </si>
  <si>
    <t>The Americas: Chavez grapples with a 50/50 nation; Venezuela's legislative election</t>
  </si>
  <si>
    <t>The Americas: The revolution checked; Venezuela's legislative 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</si>
</sst>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mm/dd/yyyy"/>
  </numFmts>
  <fonts count="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</font>
    <font>
      <sz val="12"/>
      <color rgb="FF006100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rgb="FF00B050"/>
        <bgColor indexed="50"/>
      </patternFill>
    </fill>
    <fill>
      <patternFill patternType="solid">
        <fgColor rgb="FF00B050"/>
        <bgColor indexed="64"/>
      </patternFill>
    </fill>
    <fill>
      <patternFill patternType="solid">
        <fgColor rgb="FF0432FF"/>
        <bgColor indexed="51"/>
      </patternFill>
    </fill>
    <fill>
      <patternFill patternType="solid">
        <fgColor rgb="FF0432FF"/>
        <bgColor indexed="40"/>
      </patternFill>
    </fill>
    <fill>
      <patternFill patternType="solid">
        <fgColor rgb="FF0432FF"/>
        <bgColor indexed="64"/>
      </patternFill>
    </fill>
    <fill>
      <patternFill patternType="solid">
        <fgColor rgb="FF0432FF"/>
        <bgColor rgb="FFFFCC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3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56">
    <xf numFmtId="0" fontId="0" fillId="0" borderId="0" xfId="0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1" fillId="6" borderId="0" xfId="0" applyFont="1" applyFill="1" applyBorder="1" applyAlignment="1">
      <alignment wrapText="1"/>
    </xf>
    <xf numFmtId="172" fontId="1" fillId="0" borderId="0" xfId="0" applyNumberFormat="1" applyFont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72" fontId="1" fillId="0" borderId="1" xfId="0" applyNumberFormat="1" applyFont="1" applyBorder="1" applyAlignment="1">
      <alignment wrapText="1"/>
    </xf>
    <xf numFmtId="2" fontId="1" fillId="13" borderId="1" xfId="0" applyNumberFormat="1" applyFont="1" applyFill="1" applyBorder="1" applyAlignment="1">
      <alignment wrapText="1"/>
    </xf>
    <xf numFmtId="2" fontId="1" fillId="9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72" fontId="1" fillId="0" borderId="1" xfId="0" applyNumberFormat="1" applyFont="1" applyFill="1" applyBorder="1" applyAlignment="1">
      <alignment wrapText="1"/>
    </xf>
    <xf numFmtId="2" fontId="1" fillId="10" borderId="1" xfId="0" applyNumberFormat="1" applyFont="1" applyFill="1" applyBorder="1" applyAlignment="1">
      <alignment wrapText="1"/>
    </xf>
    <xf numFmtId="2" fontId="1" fillId="14" borderId="1" xfId="0" applyNumberFormat="1" applyFont="1" applyFill="1" applyBorder="1" applyAlignment="1">
      <alignment wrapText="1"/>
    </xf>
    <xf numFmtId="2" fontId="1" fillId="3" borderId="1" xfId="0" applyNumberFormat="1" applyFont="1" applyFill="1" applyBorder="1" applyAlignment="1">
      <alignment wrapText="1"/>
    </xf>
    <xf numFmtId="2" fontId="1" fillId="11" borderId="1" xfId="0" applyNumberFormat="1" applyFont="1" applyFill="1" applyBorder="1" applyAlignment="1">
      <alignment wrapText="1"/>
    </xf>
    <xf numFmtId="172" fontId="1" fillId="0" borderId="1" xfId="0" applyNumberFormat="1" applyFont="1" applyBorder="1" applyAlignment="1">
      <alignment horizontal="right" wrapText="1"/>
    </xf>
    <xf numFmtId="2" fontId="1" fillId="12" borderId="1" xfId="0" applyNumberFormat="1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172" fontId="2" fillId="0" borderId="3" xfId="0" applyNumberFormat="1" applyFont="1" applyBorder="1" applyAlignment="1">
      <alignment wrapText="1"/>
    </xf>
    <xf numFmtId="2" fontId="2" fillId="0" borderId="3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5" fillId="6" borderId="10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1" fillId="15" borderId="5" xfId="0" applyFont="1" applyFill="1" applyBorder="1" applyAlignment="1">
      <alignment wrapText="1"/>
    </xf>
    <xf numFmtId="0" fontId="1" fillId="15" borderId="1" xfId="0" applyFont="1" applyFill="1" applyBorder="1" applyAlignment="1">
      <alignment wrapText="1"/>
    </xf>
    <xf numFmtId="172" fontId="1" fillId="15" borderId="1" xfId="0" applyNumberFormat="1" applyFont="1" applyFill="1" applyBorder="1" applyAlignment="1">
      <alignment wrapText="1"/>
    </xf>
    <xf numFmtId="2" fontId="1" fillId="15" borderId="1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172" fontId="6" fillId="5" borderId="1" xfId="0" applyNumberFormat="1" applyFont="1" applyFill="1" applyBorder="1" applyAlignment="1">
      <alignment wrapText="1"/>
    </xf>
    <xf numFmtId="2" fontId="6" fillId="5" borderId="1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172" fontId="6" fillId="4" borderId="8" xfId="0" applyNumberFormat="1" applyFont="1" applyFill="1" applyBorder="1" applyAlignment="1">
      <alignment wrapText="1"/>
    </xf>
    <xf numFmtId="2" fontId="6" fillId="4" borderId="8" xfId="0" applyNumberFormat="1" applyFont="1" applyFill="1" applyBorder="1" applyAlignment="1">
      <alignment wrapText="1"/>
    </xf>
    <xf numFmtId="0" fontId="6" fillId="6" borderId="0" xfId="0" applyFont="1" applyFill="1" applyBorder="1" applyAlignment="1">
      <alignment wrapText="1"/>
    </xf>
    <xf numFmtId="2" fontId="2" fillId="0" borderId="4" xfId="0" applyNumberFormat="1" applyFont="1" applyFill="1" applyBorder="1" applyAlignment="1">
      <alignment wrapText="1"/>
    </xf>
    <xf numFmtId="2" fontId="1" fillId="15" borderId="6" xfId="0" applyNumberFormat="1" applyFont="1" applyFill="1" applyBorder="1" applyAlignment="1">
      <alignment wrapText="1"/>
    </xf>
    <xf numFmtId="2" fontId="1" fillId="0" borderId="6" xfId="0" applyNumberFormat="1" applyFont="1" applyFill="1" applyBorder="1" applyAlignment="1">
      <alignment wrapText="1"/>
    </xf>
    <xf numFmtId="2" fontId="6" fillId="5" borderId="6" xfId="0" applyNumberFormat="1" applyFont="1" applyFill="1" applyBorder="1" applyAlignment="1">
      <alignment wrapText="1"/>
    </xf>
    <xf numFmtId="2" fontId="1" fillId="7" borderId="6" xfId="0" applyNumberFormat="1" applyFont="1" applyFill="1" applyBorder="1" applyAlignment="1">
      <alignment wrapText="1"/>
    </xf>
    <xf numFmtId="0" fontId="0" fillId="0" borderId="6" xfId="0" applyBorder="1"/>
    <xf numFmtId="2" fontId="1" fillId="8" borderId="6" xfId="0" applyNumberFormat="1" applyFont="1" applyFill="1" applyBorder="1" applyAlignment="1">
      <alignment wrapText="1"/>
    </xf>
    <xf numFmtId="2" fontId="4" fillId="3" borderId="6" xfId="1" applyNumberFormat="1" applyFill="1" applyBorder="1" applyAlignment="1">
      <alignment wrapText="1"/>
    </xf>
    <xf numFmtId="2" fontId="6" fillId="4" borderId="9" xfId="0" applyNumberFormat="1" applyFont="1" applyFill="1" applyBorder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99FF"/>
      <rgbColor rgb="0066FF66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1C1C1C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69"/>
  <sheetViews>
    <sheetView tabSelected="1" zoomScale="175" zoomScaleNormal="150" workbookViewId="0">
      <selection activeCell="A5" sqref="A5:G5"/>
    </sheetView>
  </sheetViews>
  <sheetFormatPr baseColWidth="10" defaultColWidth="11.5" defaultRowHeight="11" x14ac:dyDescent="0.15"/>
  <cols>
    <col min="1" max="1" width="19.1640625" style="3" customWidth="1"/>
    <col min="2" max="2" width="14.6640625" style="3" customWidth="1"/>
    <col min="3" max="3" width="47.33203125" style="3" customWidth="1"/>
    <col min="4" max="4" width="12.6640625" style="7" customWidth="1"/>
    <col min="5" max="7" width="10.6640625" style="8" customWidth="1"/>
    <col min="8" max="16384" width="11.5" style="3"/>
  </cols>
  <sheetData>
    <row r="1" spans="1:7" ht="18" x14ac:dyDescent="0.2">
      <c r="A1" s="4" t="s">
        <v>359</v>
      </c>
      <c r="B1" s="4"/>
      <c r="C1" s="4"/>
      <c r="D1" s="4"/>
      <c r="E1" s="2"/>
      <c r="F1" s="2"/>
      <c r="G1" s="2"/>
    </row>
    <row r="2" spans="1:7" ht="19" thickBot="1" x14ac:dyDescent="0.25">
      <c r="A2" s="1"/>
      <c r="B2" s="1"/>
      <c r="C2" s="1"/>
      <c r="D2" s="2"/>
      <c r="E2" s="2"/>
      <c r="F2" s="2"/>
      <c r="G2" s="2"/>
    </row>
    <row r="3" spans="1:7" s="5" customFormat="1" ht="17" customHeight="1" x14ac:dyDescent="0.15">
      <c r="A3" s="23" t="s">
        <v>0</v>
      </c>
      <c r="B3" s="24" t="s">
        <v>1</v>
      </c>
      <c r="C3" s="24" t="s">
        <v>2</v>
      </c>
      <c r="D3" s="25" t="s">
        <v>3</v>
      </c>
      <c r="E3" s="26" t="s">
        <v>4</v>
      </c>
      <c r="F3" s="26" t="s">
        <v>5</v>
      </c>
      <c r="G3" s="47" t="s">
        <v>6</v>
      </c>
    </row>
    <row r="4" spans="1:7" s="9" customFormat="1" x14ac:dyDescent="0.15">
      <c r="A4" s="32"/>
      <c r="B4" s="33"/>
      <c r="C4" s="33"/>
      <c r="D4" s="34"/>
      <c r="E4" s="35"/>
      <c r="F4" s="35"/>
      <c r="G4" s="48"/>
    </row>
    <row r="5" spans="1:7" s="6" customFormat="1" ht="20" x14ac:dyDescent="0.2">
      <c r="A5" s="29">
        <v>2000</v>
      </c>
      <c r="B5" s="30"/>
      <c r="C5" s="30"/>
      <c r="D5" s="30"/>
      <c r="E5" s="30"/>
      <c r="F5" s="30"/>
      <c r="G5" s="31"/>
    </row>
    <row r="6" spans="1:7" ht="37" customHeight="1" x14ac:dyDescent="0.15">
      <c r="A6" s="27" t="s">
        <v>7</v>
      </c>
      <c r="B6" s="10" t="s">
        <v>8</v>
      </c>
      <c r="C6" s="10" t="s">
        <v>9</v>
      </c>
      <c r="D6" s="11">
        <v>36578</v>
      </c>
      <c r="E6" s="12"/>
      <c r="F6" s="13"/>
      <c r="G6" s="49"/>
    </row>
    <row r="7" spans="1:7" ht="37" customHeight="1" x14ac:dyDescent="0.15">
      <c r="A7" s="27" t="s">
        <v>10</v>
      </c>
      <c r="B7" s="10" t="s">
        <v>11</v>
      </c>
      <c r="C7" s="10" t="s">
        <v>12</v>
      </c>
      <c r="D7" s="11">
        <v>36591</v>
      </c>
      <c r="E7" s="14"/>
      <c r="F7" s="14"/>
      <c r="G7" s="49"/>
    </row>
    <row r="8" spans="1:7" ht="37" customHeight="1" x14ac:dyDescent="0.15">
      <c r="A8" s="27" t="s">
        <v>13</v>
      </c>
      <c r="B8" s="10" t="s">
        <v>14</v>
      </c>
      <c r="C8" s="10" t="s">
        <v>348</v>
      </c>
      <c r="D8" s="11">
        <v>36625</v>
      </c>
      <c r="E8" s="14"/>
      <c r="F8" s="14"/>
      <c r="G8" s="49"/>
    </row>
    <row r="9" spans="1:7" ht="37" customHeight="1" x14ac:dyDescent="0.15">
      <c r="A9" s="27" t="s">
        <v>15</v>
      </c>
      <c r="B9" s="10" t="s">
        <v>16</v>
      </c>
      <c r="C9" s="10" t="s">
        <v>17</v>
      </c>
      <c r="D9" s="11">
        <v>36702</v>
      </c>
      <c r="E9" s="12"/>
      <c r="F9" s="13"/>
      <c r="G9" s="49"/>
    </row>
    <row r="10" spans="1:7" ht="37" customHeight="1" x14ac:dyDescent="0.15">
      <c r="A10" s="27" t="s">
        <v>18</v>
      </c>
      <c r="B10" s="10" t="s">
        <v>19</v>
      </c>
      <c r="C10" s="10" t="s">
        <v>20</v>
      </c>
      <c r="D10" s="11">
        <v>36730</v>
      </c>
      <c r="E10" s="14"/>
      <c r="F10" s="13"/>
      <c r="G10" s="49"/>
    </row>
    <row r="11" spans="1:7" s="41" customFormat="1" ht="16" x14ac:dyDescent="0.2">
      <c r="A11" s="37"/>
      <c r="B11" s="38"/>
      <c r="C11" s="38"/>
      <c r="D11" s="39"/>
      <c r="E11" s="40">
        <f>2/5</f>
        <v>0.4</v>
      </c>
      <c r="F11" s="40">
        <f>3/5</f>
        <v>0.6</v>
      </c>
      <c r="G11" s="50">
        <f>0/5</f>
        <v>0</v>
      </c>
    </row>
    <row r="12" spans="1:7" s="6" customFormat="1" ht="20" x14ac:dyDescent="0.2">
      <c r="A12" s="29">
        <v>2001</v>
      </c>
      <c r="B12" s="30"/>
      <c r="C12" s="30"/>
      <c r="D12" s="30"/>
      <c r="E12" s="30"/>
      <c r="F12" s="30"/>
      <c r="G12" s="31"/>
    </row>
    <row r="13" spans="1:7" ht="37" customHeight="1" x14ac:dyDescent="0.15">
      <c r="A13" s="28" t="s">
        <v>21</v>
      </c>
      <c r="B13" s="15" t="s">
        <v>22</v>
      </c>
      <c r="C13" s="15" t="s">
        <v>23</v>
      </c>
      <c r="D13" s="16">
        <v>36966</v>
      </c>
      <c r="E13" s="12"/>
      <c r="F13" s="17"/>
      <c r="G13" s="49"/>
    </row>
    <row r="14" spans="1:7" ht="37" customHeight="1" x14ac:dyDescent="0.15">
      <c r="A14" s="28" t="s">
        <v>21</v>
      </c>
      <c r="B14" s="15" t="s">
        <v>22</v>
      </c>
      <c r="C14" s="15" t="s">
        <v>24</v>
      </c>
      <c r="D14" s="16">
        <v>37190</v>
      </c>
      <c r="E14" s="14"/>
      <c r="F14" s="13"/>
      <c r="G14" s="49"/>
    </row>
    <row r="15" spans="1:7" ht="37" customHeight="1" x14ac:dyDescent="0.15">
      <c r="A15" s="28" t="s">
        <v>10</v>
      </c>
      <c r="B15" s="15" t="s">
        <v>25</v>
      </c>
      <c r="C15" s="15" t="s">
        <v>26</v>
      </c>
      <c r="D15" s="16">
        <v>37231</v>
      </c>
      <c r="E15" s="14"/>
      <c r="F15" s="17"/>
      <c r="G15" s="49"/>
    </row>
    <row r="16" spans="1:7" ht="37" customHeight="1" x14ac:dyDescent="0.15">
      <c r="A16" s="28" t="s">
        <v>10</v>
      </c>
      <c r="B16" s="15" t="s">
        <v>27</v>
      </c>
      <c r="C16" s="15" t="s">
        <v>28</v>
      </c>
      <c r="D16" s="16">
        <v>37232</v>
      </c>
      <c r="E16" s="14"/>
      <c r="F16" s="14"/>
      <c r="G16" s="49"/>
    </row>
    <row r="17" spans="1:7" s="36" customFormat="1" ht="16" x14ac:dyDescent="0.2">
      <c r="A17" s="37"/>
      <c r="B17" s="38"/>
      <c r="C17" s="38"/>
      <c r="D17" s="39"/>
      <c r="E17" s="40">
        <f>1/4</f>
        <v>0.25</v>
      </c>
      <c r="F17" s="40">
        <f>3/4</f>
        <v>0.75</v>
      </c>
      <c r="G17" s="50">
        <f>0/9</f>
        <v>0</v>
      </c>
    </row>
    <row r="18" spans="1:7" s="6" customFormat="1" ht="20" x14ac:dyDescent="0.2">
      <c r="A18" s="29">
        <v>2002</v>
      </c>
      <c r="B18" s="30"/>
      <c r="C18" s="30"/>
      <c r="D18" s="30"/>
      <c r="E18" s="30"/>
      <c r="F18" s="30"/>
      <c r="G18" s="31"/>
    </row>
    <row r="19" spans="1:7" ht="37" customHeight="1" x14ac:dyDescent="0.15">
      <c r="A19" s="27" t="s">
        <v>21</v>
      </c>
      <c r="B19" s="10" t="s">
        <v>22</v>
      </c>
      <c r="C19" s="10" t="s">
        <v>29</v>
      </c>
      <c r="D19" s="11">
        <v>37258</v>
      </c>
      <c r="E19" s="14"/>
      <c r="F19" s="14"/>
      <c r="G19" s="49"/>
    </row>
    <row r="20" spans="1:7" ht="37" customHeight="1" x14ac:dyDescent="0.15">
      <c r="A20" s="27" t="s">
        <v>21</v>
      </c>
      <c r="B20" s="10" t="s">
        <v>22</v>
      </c>
      <c r="C20" s="10" t="s">
        <v>30</v>
      </c>
      <c r="D20" s="11">
        <v>37279</v>
      </c>
      <c r="E20" s="14"/>
      <c r="F20" s="13"/>
      <c r="G20" s="49"/>
    </row>
    <row r="21" spans="1:7" ht="37" customHeight="1" x14ac:dyDescent="0.15">
      <c r="A21" s="27" t="s">
        <v>31</v>
      </c>
      <c r="B21" s="10" t="s">
        <v>22</v>
      </c>
      <c r="C21" s="10" t="s">
        <v>32</v>
      </c>
      <c r="D21" s="11">
        <v>37290</v>
      </c>
      <c r="E21" s="18"/>
      <c r="F21" s="17"/>
      <c r="G21" s="49"/>
    </row>
    <row r="22" spans="1:7" ht="37" customHeight="1" x14ac:dyDescent="0.15">
      <c r="A22" s="27" t="s">
        <v>21</v>
      </c>
      <c r="B22" s="10" t="s">
        <v>22</v>
      </c>
      <c r="C22" s="10" t="s">
        <v>33</v>
      </c>
      <c r="D22" s="11">
        <v>37301</v>
      </c>
      <c r="E22" s="14"/>
      <c r="F22" s="14"/>
      <c r="G22" s="49"/>
    </row>
    <row r="23" spans="1:7" ht="37" customHeight="1" x14ac:dyDescent="0.15">
      <c r="A23" s="27" t="s">
        <v>10</v>
      </c>
      <c r="B23" s="10" t="s">
        <v>25</v>
      </c>
      <c r="C23" s="10" t="s">
        <v>34</v>
      </c>
      <c r="D23" s="11">
        <v>37351</v>
      </c>
      <c r="E23" s="14"/>
      <c r="F23" s="14"/>
      <c r="G23" s="49"/>
    </row>
    <row r="24" spans="1:7" ht="37" customHeight="1" x14ac:dyDescent="0.15">
      <c r="A24" s="27" t="s">
        <v>35</v>
      </c>
      <c r="B24" s="10"/>
      <c r="C24" s="10" t="s">
        <v>36</v>
      </c>
      <c r="D24" s="11">
        <v>37361</v>
      </c>
      <c r="E24" s="12"/>
      <c r="F24" s="14"/>
      <c r="G24" s="49"/>
    </row>
    <row r="25" spans="1:7" ht="37" customHeight="1" x14ac:dyDescent="0.15">
      <c r="A25" s="27" t="s">
        <v>35</v>
      </c>
      <c r="B25" s="10" t="s">
        <v>22</v>
      </c>
      <c r="C25" s="10" t="s">
        <v>37</v>
      </c>
      <c r="D25" s="11">
        <v>37367</v>
      </c>
      <c r="E25" s="14"/>
      <c r="F25" s="14"/>
      <c r="G25" s="49"/>
    </row>
    <row r="26" spans="1:7" ht="37" customHeight="1" x14ac:dyDescent="0.15">
      <c r="A26" s="27" t="s">
        <v>10</v>
      </c>
      <c r="B26" s="10" t="s">
        <v>25</v>
      </c>
      <c r="C26" s="10" t="s">
        <v>38</v>
      </c>
      <c r="D26" s="11">
        <v>37378</v>
      </c>
      <c r="E26" s="12"/>
      <c r="F26" s="14"/>
      <c r="G26" s="49"/>
    </row>
    <row r="27" spans="1:7" ht="37" customHeight="1" x14ac:dyDescent="0.15">
      <c r="A27" s="27" t="s">
        <v>39</v>
      </c>
      <c r="B27" s="10" t="s">
        <v>40</v>
      </c>
      <c r="C27" s="10" t="s">
        <v>41</v>
      </c>
      <c r="D27" s="11">
        <v>37427</v>
      </c>
      <c r="E27" s="14"/>
      <c r="F27" s="17"/>
      <c r="G27" s="49"/>
    </row>
    <row r="28" spans="1:7" ht="37" customHeight="1" x14ac:dyDescent="0.15">
      <c r="A28" s="27" t="s">
        <v>42</v>
      </c>
      <c r="B28" s="10" t="s">
        <v>43</v>
      </c>
      <c r="C28" s="10" t="s">
        <v>44</v>
      </c>
      <c r="D28" s="11">
        <v>37447</v>
      </c>
      <c r="E28" s="12"/>
      <c r="F28" s="14"/>
      <c r="G28" s="49"/>
    </row>
    <row r="29" spans="1:7" ht="37" customHeight="1" x14ac:dyDescent="0.15">
      <c r="A29" s="27" t="s">
        <v>10</v>
      </c>
      <c r="B29" s="10" t="s">
        <v>25</v>
      </c>
      <c r="C29" s="10" t="s">
        <v>45</v>
      </c>
      <c r="D29" s="11">
        <v>37448</v>
      </c>
      <c r="E29" s="12"/>
      <c r="F29" s="19"/>
      <c r="G29" s="49"/>
    </row>
    <row r="30" spans="1:7" ht="37" customHeight="1" x14ac:dyDescent="0.15">
      <c r="A30" s="27" t="s">
        <v>21</v>
      </c>
      <c r="B30" s="10" t="s">
        <v>22</v>
      </c>
      <c r="C30" s="10" t="s">
        <v>46</v>
      </c>
      <c r="D30" s="11">
        <v>37453</v>
      </c>
      <c r="E30" s="14"/>
      <c r="F30" s="17"/>
      <c r="G30" s="49"/>
    </row>
    <row r="31" spans="1:7" ht="37" customHeight="1" x14ac:dyDescent="0.15">
      <c r="A31" s="27" t="s">
        <v>10</v>
      </c>
      <c r="B31" s="10" t="s">
        <v>47</v>
      </c>
      <c r="C31" s="10" t="s">
        <v>48</v>
      </c>
      <c r="D31" s="11">
        <v>37508</v>
      </c>
      <c r="E31" s="14"/>
      <c r="F31" s="14"/>
      <c r="G31" s="49"/>
    </row>
    <row r="32" spans="1:7" ht="37" customHeight="1" x14ac:dyDescent="0.15">
      <c r="A32" s="27" t="s">
        <v>10</v>
      </c>
      <c r="B32" s="10" t="s">
        <v>25</v>
      </c>
      <c r="C32" s="10" t="s">
        <v>49</v>
      </c>
      <c r="D32" s="11">
        <v>37516</v>
      </c>
      <c r="E32" s="14"/>
      <c r="F32" s="14"/>
      <c r="G32" s="49"/>
    </row>
    <row r="33" spans="1:7" ht="37" customHeight="1" x14ac:dyDescent="0.15">
      <c r="A33" s="27" t="s">
        <v>21</v>
      </c>
      <c r="B33" s="10" t="s">
        <v>22</v>
      </c>
      <c r="C33" s="10" t="s">
        <v>50</v>
      </c>
      <c r="D33" s="11">
        <v>37524</v>
      </c>
      <c r="E33" s="14"/>
      <c r="F33" s="17"/>
      <c r="G33" s="49"/>
    </row>
    <row r="34" spans="1:7" ht="37" customHeight="1" x14ac:dyDescent="0.15">
      <c r="A34" s="27" t="s">
        <v>39</v>
      </c>
      <c r="B34" s="10" t="s">
        <v>40</v>
      </c>
      <c r="C34" s="10" t="s">
        <v>51</v>
      </c>
      <c r="D34" s="11">
        <v>37526</v>
      </c>
      <c r="E34" s="14"/>
      <c r="F34" s="20"/>
      <c r="G34" s="49"/>
    </row>
    <row r="35" spans="1:7" ht="37" customHeight="1" x14ac:dyDescent="0.15">
      <c r="A35" s="27" t="s">
        <v>52</v>
      </c>
      <c r="B35" s="10" t="s">
        <v>22</v>
      </c>
      <c r="C35" s="10" t="s">
        <v>53</v>
      </c>
      <c r="D35" s="11">
        <v>37555</v>
      </c>
      <c r="E35" s="14"/>
      <c r="F35" s="13"/>
      <c r="G35" s="49"/>
    </row>
    <row r="36" spans="1:7" ht="37" customHeight="1" x14ac:dyDescent="0.15">
      <c r="A36" s="27" t="s">
        <v>54</v>
      </c>
      <c r="B36" s="10" t="s">
        <v>55</v>
      </c>
      <c r="C36" s="10" t="s">
        <v>56</v>
      </c>
      <c r="D36" s="11">
        <v>37568</v>
      </c>
      <c r="E36" s="14"/>
      <c r="F36" s="14"/>
      <c r="G36" s="49"/>
    </row>
    <row r="37" spans="1:7" ht="37" customHeight="1" x14ac:dyDescent="0.15">
      <c r="A37" s="27" t="s">
        <v>39</v>
      </c>
      <c r="B37" s="10" t="s">
        <v>40</v>
      </c>
      <c r="C37" s="10" t="s">
        <v>57</v>
      </c>
      <c r="D37" s="11">
        <v>37592</v>
      </c>
      <c r="E37" s="14"/>
      <c r="F37" s="14"/>
      <c r="G37" s="49"/>
    </row>
    <row r="38" spans="1:7" ht="37" customHeight="1" x14ac:dyDescent="0.15">
      <c r="A38" s="27" t="s">
        <v>10</v>
      </c>
      <c r="B38" s="10" t="s">
        <v>25</v>
      </c>
      <c r="C38" s="10" t="s">
        <v>58</v>
      </c>
      <c r="D38" s="11">
        <v>37596</v>
      </c>
      <c r="E38" s="14"/>
      <c r="F38" s="17"/>
      <c r="G38" s="49"/>
    </row>
    <row r="39" spans="1:7" ht="37" customHeight="1" x14ac:dyDescent="0.15">
      <c r="A39" s="27" t="s">
        <v>54</v>
      </c>
      <c r="B39" s="10" t="s">
        <v>55</v>
      </c>
      <c r="C39" s="10" t="s">
        <v>59</v>
      </c>
      <c r="D39" s="11">
        <v>37601</v>
      </c>
      <c r="E39" s="18"/>
      <c r="F39" s="17"/>
      <c r="G39" s="49"/>
    </row>
    <row r="40" spans="1:7" ht="37" customHeight="1" x14ac:dyDescent="0.15">
      <c r="A40" s="27" t="s">
        <v>54</v>
      </c>
      <c r="B40" s="10" t="s">
        <v>60</v>
      </c>
      <c r="C40" s="10" t="s">
        <v>61</v>
      </c>
      <c r="D40" s="11">
        <v>37603</v>
      </c>
      <c r="E40" s="18"/>
      <c r="F40" s="17"/>
      <c r="G40" s="49"/>
    </row>
    <row r="41" spans="1:7" ht="37" customHeight="1" x14ac:dyDescent="0.15">
      <c r="A41" s="27" t="s">
        <v>10</v>
      </c>
      <c r="B41" s="10" t="s">
        <v>25</v>
      </c>
      <c r="C41" s="10" t="s">
        <v>62</v>
      </c>
      <c r="D41" s="11">
        <v>37610</v>
      </c>
      <c r="E41" s="14"/>
      <c r="F41" s="14"/>
      <c r="G41" s="49"/>
    </row>
    <row r="42" spans="1:7" ht="37" customHeight="1" x14ac:dyDescent="0.15">
      <c r="A42" s="27" t="s">
        <v>10</v>
      </c>
      <c r="B42" s="10" t="s">
        <v>25</v>
      </c>
      <c r="C42" s="10" t="s">
        <v>63</v>
      </c>
      <c r="D42" s="11">
        <v>37616</v>
      </c>
      <c r="E42" s="14"/>
      <c r="F42" s="14"/>
      <c r="G42" s="49"/>
    </row>
    <row r="43" spans="1:7" ht="37" customHeight="1" x14ac:dyDescent="0.15">
      <c r="A43" s="27" t="s">
        <v>10</v>
      </c>
      <c r="B43" s="10" t="s">
        <v>64</v>
      </c>
      <c r="C43" s="10" t="s">
        <v>65</v>
      </c>
      <c r="D43" s="11">
        <v>37617</v>
      </c>
      <c r="E43" s="18"/>
      <c r="F43" s="14"/>
      <c r="G43" s="49"/>
    </row>
    <row r="44" spans="1:7" ht="37" customHeight="1" x14ac:dyDescent="0.15">
      <c r="A44" s="27" t="s">
        <v>10</v>
      </c>
      <c r="B44" s="10" t="s">
        <v>25</v>
      </c>
      <c r="C44" s="10" t="s">
        <v>66</v>
      </c>
      <c r="D44" s="11">
        <v>37620</v>
      </c>
      <c r="E44" s="14"/>
      <c r="F44" s="17"/>
      <c r="G44" s="49"/>
    </row>
    <row r="45" spans="1:7" s="36" customFormat="1" ht="16" x14ac:dyDescent="0.2">
      <c r="A45" s="37"/>
      <c r="B45" s="38"/>
      <c r="C45" s="38"/>
      <c r="D45" s="39"/>
      <c r="E45" s="40">
        <f>8/26</f>
        <v>0.30769230769230771</v>
      </c>
      <c r="F45" s="40">
        <f>11/26</f>
        <v>0.42307692307692307</v>
      </c>
      <c r="G45" s="50">
        <v>0</v>
      </c>
    </row>
    <row r="46" spans="1:7" s="6" customFormat="1" ht="20" x14ac:dyDescent="0.2">
      <c r="A46" s="29">
        <v>2003</v>
      </c>
      <c r="B46" s="30"/>
      <c r="C46" s="30"/>
      <c r="D46" s="30"/>
      <c r="E46" s="30"/>
      <c r="F46" s="30"/>
      <c r="G46" s="31"/>
    </row>
    <row r="47" spans="1:7" ht="37" customHeight="1" x14ac:dyDescent="0.15">
      <c r="A47" s="27" t="s">
        <v>10</v>
      </c>
      <c r="B47" s="10" t="s">
        <v>25</v>
      </c>
      <c r="C47" s="10" t="s">
        <v>67</v>
      </c>
      <c r="D47" s="11">
        <v>37629</v>
      </c>
      <c r="E47" s="14"/>
      <c r="F47" s="17"/>
      <c r="G47" s="49"/>
    </row>
    <row r="48" spans="1:7" ht="37" customHeight="1" x14ac:dyDescent="0.15">
      <c r="A48" s="27" t="s">
        <v>10</v>
      </c>
      <c r="B48" s="10" t="s">
        <v>25</v>
      </c>
      <c r="C48" s="10" t="s">
        <v>68</v>
      </c>
      <c r="D48" s="11">
        <v>37631</v>
      </c>
      <c r="E48" s="14"/>
      <c r="F48" s="17"/>
      <c r="G48" s="49"/>
    </row>
    <row r="49" spans="1:7" ht="37" customHeight="1" x14ac:dyDescent="0.15">
      <c r="A49" s="27" t="s">
        <v>69</v>
      </c>
      <c r="B49" s="10" t="s">
        <v>70</v>
      </c>
      <c r="C49" s="10" t="s">
        <v>71</v>
      </c>
      <c r="D49" s="11">
        <v>37643</v>
      </c>
      <c r="E49" s="14"/>
      <c r="F49" s="13"/>
      <c r="G49" s="49"/>
    </row>
    <row r="50" spans="1:7" ht="37" customHeight="1" x14ac:dyDescent="0.15">
      <c r="A50" s="27" t="s">
        <v>72</v>
      </c>
      <c r="B50" s="10" t="s">
        <v>73</v>
      </c>
      <c r="C50" s="10" t="s">
        <v>74</v>
      </c>
      <c r="D50" s="11"/>
      <c r="E50" s="14"/>
      <c r="F50" s="14"/>
      <c r="G50" s="49"/>
    </row>
    <row r="51" spans="1:7" ht="37" customHeight="1" x14ac:dyDescent="0.15">
      <c r="A51" s="27" t="s">
        <v>10</v>
      </c>
      <c r="B51" s="10" t="s">
        <v>75</v>
      </c>
      <c r="C51" s="10" t="s">
        <v>76</v>
      </c>
      <c r="D51" s="11">
        <v>37648</v>
      </c>
      <c r="E51" s="14"/>
      <c r="F51" s="13"/>
      <c r="G51" s="49"/>
    </row>
    <row r="52" spans="1:7" ht="37" customHeight="1" x14ac:dyDescent="0.15">
      <c r="A52" s="27" t="s">
        <v>10</v>
      </c>
      <c r="B52" s="10" t="s">
        <v>22</v>
      </c>
      <c r="C52" s="10" t="s">
        <v>77</v>
      </c>
      <c r="D52" s="11">
        <v>37649</v>
      </c>
      <c r="E52" s="14"/>
      <c r="F52" s="13"/>
      <c r="G52" s="51"/>
    </row>
    <row r="53" spans="1:7" ht="37" customHeight="1" x14ac:dyDescent="0.15">
      <c r="A53" s="27" t="s">
        <v>10</v>
      </c>
      <c r="B53" s="10" t="s">
        <v>25</v>
      </c>
      <c r="C53" s="10" t="s">
        <v>78</v>
      </c>
      <c r="D53" s="11">
        <v>37655</v>
      </c>
      <c r="E53" s="14"/>
      <c r="F53" s="13"/>
      <c r="G53" s="49"/>
    </row>
    <row r="54" spans="1:7" ht="37" customHeight="1" x14ac:dyDescent="0.15">
      <c r="A54" s="27" t="s">
        <v>10</v>
      </c>
      <c r="B54" s="10" t="s">
        <v>25</v>
      </c>
      <c r="C54" s="10" t="s">
        <v>79</v>
      </c>
      <c r="D54" s="11">
        <v>37673</v>
      </c>
      <c r="E54" s="14"/>
      <c r="F54" s="14"/>
      <c r="G54" s="49"/>
    </row>
    <row r="55" spans="1:7" ht="37" customHeight="1" x14ac:dyDescent="0.15">
      <c r="A55" s="27" t="s">
        <v>21</v>
      </c>
      <c r="B55" s="10" t="s">
        <v>22</v>
      </c>
      <c r="C55" s="10" t="s">
        <v>80</v>
      </c>
      <c r="D55" s="11">
        <v>37728</v>
      </c>
      <c r="E55" s="14"/>
      <c r="F55" s="14"/>
      <c r="G55" s="49"/>
    </row>
    <row r="56" spans="1:7" ht="37" customHeight="1" x14ac:dyDescent="0.15">
      <c r="A56" s="27" t="s">
        <v>10</v>
      </c>
      <c r="B56" s="10" t="s">
        <v>25</v>
      </c>
      <c r="C56" s="10" t="s">
        <v>81</v>
      </c>
      <c r="D56" s="11">
        <v>37763</v>
      </c>
      <c r="E56" s="14"/>
      <c r="F56" s="14"/>
      <c r="G56" s="49"/>
    </row>
    <row r="57" spans="1:7" ht="37" customHeight="1" x14ac:dyDescent="0.15">
      <c r="A57" s="27" t="s">
        <v>54</v>
      </c>
      <c r="B57" s="10" t="s">
        <v>55</v>
      </c>
      <c r="C57" s="10" t="s">
        <v>82</v>
      </c>
      <c r="D57" s="11">
        <v>37770</v>
      </c>
      <c r="E57" s="14"/>
      <c r="F57" s="13"/>
      <c r="G57" s="49"/>
    </row>
    <row r="58" spans="1:7" ht="37" customHeight="1" x14ac:dyDescent="0.15">
      <c r="A58" s="27" t="s">
        <v>52</v>
      </c>
      <c r="B58" s="10" t="s">
        <v>22</v>
      </c>
      <c r="C58" s="10" t="s">
        <v>83</v>
      </c>
      <c r="D58" s="11">
        <v>37799</v>
      </c>
      <c r="E58" s="14"/>
      <c r="F58" s="14"/>
      <c r="G58" s="49"/>
    </row>
    <row r="59" spans="1:7" ht="37" customHeight="1" x14ac:dyDescent="0.15">
      <c r="A59" s="27" t="s">
        <v>39</v>
      </c>
      <c r="B59" s="10" t="s">
        <v>22</v>
      </c>
      <c r="C59" s="10" t="s">
        <v>84</v>
      </c>
      <c r="D59" s="11">
        <v>37803</v>
      </c>
      <c r="E59" s="14"/>
      <c r="F59" s="13"/>
      <c r="G59" s="49"/>
    </row>
    <row r="60" spans="1:7" ht="37" customHeight="1" x14ac:dyDescent="0.15">
      <c r="A60" s="27" t="s">
        <v>21</v>
      </c>
      <c r="B60" s="10" t="s">
        <v>22</v>
      </c>
      <c r="C60" s="10" t="s">
        <v>85</v>
      </c>
      <c r="D60" s="11">
        <v>37805</v>
      </c>
      <c r="E60" s="14"/>
      <c r="F60" s="14"/>
      <c r="G60" s="49"/>
    </row>
    <row r="61" spans="1:7" ht="37" customHeight="1" x14ac:dyDescent="0.15">
      <c r="A61" s="27" t="s">
        <v>10</v>
      </c>
      <c r="B61" s="10" t="s">
        <v>25</v>
      </c>
      <c r="C61" s="10" t="s">
        <v>86</v>
      </c>
      <c r="D61" s="11">
        <v>37813</v>
      </c>
      <c r="E61" s="14"/>
      <c r="F61" s="14"/>
      <c r="G61" s="49"/>
    </row>
    <row r="62" spans="1:7" ht="37" customHeight="1" x14ac:dyDescent="0.15">
      <c r="A62" s="27" t="s">
        <v>52</v>
      </c>
      <c r="B62" s="10" t="s">
        <v>22</v>
      </c>
      <c r="C62" s="10" t="s">
        <v>87</v>
      </c>
      <c r="D62" s="11">
        <v>37814</v>
      </c>
      <c r="E62" s="14"/>
      <c r="F62" s="14"/>
      <c r="G62" s="49"/>
    </row>
    <row r="63" spans="1:7" ht="37" customHeight="1" x14ac:dyDescent="0.15">
      <c r="A63" s="27" t="s">
        <v>52</v>
      </c>
      <c r="B63" s="10" t="s">
        <v>22</v>
      </c>
      <c r="C63" s="10" t="s">
        <v>88</v>
      </c>
      <c r="D63" s="11">
        <v>37835</v>
      </c>
      <c r="E63" s="14"/>
      <c r="F63" s="14"/>
      <c r="G63" s="49"/>
    </row>
    <row r="64" spans="1:7" ht="37" customHeight="1" x14ac:dyDescent="0.15">
      <c r="A64" s="27" t="s">
        <v>89</v>
      </c>
      <c r="B64" s="10" t="s">
        <v>90</v>
      </c>
      <c r="C64" s="10" t="s">
        <v>91</v>
      </c>
      <c r="D64" s="11">
        <v>37837</v>
      </c>
      <c r="E64" s="14"/>
      <c r="F64" s="14"/>
      <c r="G64" s="49"/>
    </row>
    <row r="65" spans="1:7" ht="37" customHeight="1" x14ac:dyDescent="0.15">
      <c r="A65" s="27" t="s">
        <v>89</v>
      </c>
      <c r="B65" s="10" t="s">
        <v>92</v>
      </c>
      <c r="C65" s="10" t="s">
        <v>93</v>
      </c>
      <c r="D65" s="11">
        <v>37851</v>
      </c>
      <c r="E65" s="14"/>
      <c r="F65" s="14"/>
      <c r="G65" s="49"/>
    </row>
    <row r="66" spans="1:7" ht="37" customHeight="1" x14ac:dyDescent="0.15">
      <c r="A66" s="27" t="s">
        <v>89</v>
      </c>
      <c r="B66" s="10" t="s">
        <v>94</v>
      </c>
      <c r="C66" s="10" t="s">
        <v>95</v>
      </c>
      <c r="D66" s="11">
        <v>37853</v>
      </c>
      <c r="E66" s="14"/>
      <c r="F66" s="14"/>
      <c r="G66" s="49"/>
    </row>
    <row r="67" spans="1:7" ht="37" customHeight="1" x14ac:dyDescent="0.15">
      <c r="A67" s="27" t="s">
        <v>89</v>
      </c>
      <c r="B67" s="10" t="s">
        <v>96</v>
      </c>
      <c r="C67" s="10" t="s">
        <v>97</v>
      </c>
      <c r="D67" s="11">
        <v>37873</v>
      </c>
      <c r="E67" s="14"/>
      <c r="F67" s="14"/>
      <c r="G67" s="49"/>
    </row>
    <row r="68" spans="1:7" ht="37" customHeight="1" x14ac:dyDescent="0.15">
      <c r="A68" s="27" t="s">
        <v>52</v>
      </c>
      <c r="B68" s="10" t="s">
        <v>22</v>
      </c>
      <c r="C68" s="10" t="s">
        <v>98</v>
      </c>
      <c r="D68" s="11">
        <v>37884</v>
      </c>
      <c r="E68" s="14"/>
      <c r="F68" s="14"/>
      <c r="G68" s="49"/>
    </row>
    <row r="69" spans="1:7" ht="37" customHeight="1" x14ac:dyDescent="0.15">
      <c r="A69" s="27" t="s">
        <v>89</v>
      </c>
      <c r="B69" s="10" t="s">
        <v>99</v>
      </c>
      <c r="C69" s="10" t="s">
        <v>100</v>
      </c>
      <c r="D69" s="11">
        <v>37893</v>
      </c>
      <c r="E69" s="14"/>
      <c r="F69" s="14"/>
      <c r="G69" s="49"/>
    </row>
    <row r="70" spans="1:7" ht="37" customHeight="1" x14ac:dyDescent="0.15">
      <c r="A70" s="27" t="s">
        <v>89</v>
      </c>
      <c r="B70" s="10" t="s">
        <v>101</v>
      </c>
      <c r="C70" s="10" t="s">
        <v>102</v>
      </c>
      <c r="D70" s="11">
        <v>37905</v>
      </c>
      <c r="E70" s="14"/>
      <c r="F70" s="14"/>
      <c r="G70" s="49"/>
    </row>
    <row r="71" spans="1:7" ht="37" customHeight="1" x14ac:dyDescent="0.15">
      <c r="A71" s="27" t="s">
        <v>52</v>
      </c>
      <c r="B71" s="10" t="s">
        <v>22</v>
      </c>
      <c r="C71" s="10" t="s">
        <v>103</v>
      </c>
      <c r="D71" s="11">
        <v>37905</v>
      </c>
      <c r="E71" s="14"/>
      <c r="F71" s="14"/>
      <c r="G71" s="49"/>
    </row>
    <row r="72" spans="1:7" ht="37" customHeight="1" x14ac:dyDescent="0.15">
      <c r="A72" s="27" t="s">
        <v>10</v>
      </c>
      <c r="B72" s="10" t="s">
        <v>25</v>
      </c>
      <c r="C72" s="10" t="s">
        <v>349</v>
      </c>
      <c r="D72" s="11">
        <v>37953</v>
      </c>
      <c r="E72" s="18"/>
      <c r="F72" s="14"/>
      <c r="G72" s="49"/>
    </row>
    <row r="73" spans="1:7" ht="37" customHeight="1" x14ac:dyDescent="0.15">
      <c r="A73" s="27" t="s">
        <v>89</v>
      </c>
      <c r="B73" s="10" t="s">
        <v>104</v>
      </c>
      <c r="C73" s="10" t="s">
        <v>105</v>
      </c>
      <c r="D73" s="11">
        <v>37956</v>
      </c>
      <c r="E73" s="14"/>
      <c r="F73" s="14"/>
      <c r="G73" s="49"/>
    </row>
    <row r="74" spans="1:7" ht="37" customHeight="1" x14ac:dyDescent="0.15">
      <c r="A74" s="27" t="s">
        <v>89</v>
      </c>
      <c r="B74" s="10" t="s">
        <v>106</v>
      </c>
      <c r="C74" s="10" t="s">
        <v>107</v>
      </c>
      <c r="D74" s="11">
        <v>37959</v>
      </c>
      <c r="E74" s="14"/>
      <c r="F74" s="14"/>
      <c r="G74" s="49"/>
    </row>
    <row r="75" spans="1:7" s="36" customFormat="1" ht="16" x14ac:dyDescent="0.2">
      <c r="A75" s="37"/>
      <c r="B75" s="38"/>
      <c r="C75" s="38"/>
      <c r="D75" s="39"/>
      <c r="E75" s="40">
        <f>1/28</f>
        <v>3.5714285714285712E-2</v>
      </c>
      <c r="F75" s="40">
        <f>8/28</f>
        <v>0.2857142857142857</v>
      </c>
      <c r="G75" s="50">
        <f>1/28</f>
        <v>3.5714285714285712E-2</v>
      </c>
    </row>
    <row r="76" spans="1:7" s="6" customFormat="1" ht="20" x14ac:dyDescent="0.2">
      <c r="A76" s="29">
        <v>2004</v>
      </c>
      <c r="B76" s="30"/>
      <c r="C76" s="30"/>
      <c r="D76" s="30"/>
      <c r="E76" s="30"/>
      <c r="F76" s="30"/>
      <c r="G76" s="31"/>
    </row>
    <row r="77" spans="1:7" ht="37" customHeight="1" x14ac:dyDescent="0.15">
      <c r="A77" s="27" t="s">
        <v>89</v>
      </c>
      <c r="B77" s="10" t="s">
        <v>106</v>
      </c>
      <c r="C77" s="10" t="s">
        <v>108</v>
      </c>
      <c r="D77" s="11">
        <v>38002</v>
      </c>
      <c r="E77" s="14"/>
      <c r="F77" s="14"/>
      <c r="G77" s="49"/>
    </row>
    <row r="78" spans="1:7" ht="37" customHeight="1" x14ac:dyDescent="0.15">
      <c r="A78" s="27" t="s">
        <v>89</v>
      </c>
      <c r="B78" s="10" t="s">
        <v>101</v>
      </c>
      <c r="C78" s="10" t="s">
        <v>109</v>
      </c>
      <c r="D78" s="11">
        <v>38033</v>
      </c>
      <c r="E78" s="14"/>
      <c r="F78" s="14"/>
      <c r="G78" s="49"/>
    </row>
    <row r="79" spans="1:7" ht="37" customHeight="1" x14ac:dyDescent="0.15">
      <c r="A79" s="27" t="s">
        <v>21</v>
      </c>
      <c r="B79" s="10" t="s">
        <v>22</v>
      </c>
      <c r="C79" s="10" t="s">
        <v>110</v>
      </c>
      <c r="D79" s="11">
        <v>38036</v>
      </c>
      <c r="E79" s="14"/>
      <c r="F79" s="13"/>
      <c r="G79" s="49"/>
    </row>
    <row r="80" spans="1:7" ht="37" customHeight="1" x14ac:dyDescent="0.15">
      <c r="A80" s="27" t="s">
        <v>89</v>
      </c>
      <c r="B80" s="10" t="s">
        <v>101</v>
      </c>
      <c r="C80" s="10" t="s">
        <v>111</v>
      </c>
      <c r="D80" s="11">
        <v>38044</v>
      </c>
      <c r="E80" s="14"/>
      <c r="F80" s="14"/>
      <c r="G80" s="49"/>
    </row>
    <row r="81" spans="1:7" ht="37" customHeight="1" x14ac:dyDescent="0.15">
      <c r="A81" s="27" t="s">
        <v>52</v>
      </c>
      <c r="B81" s="10" t="s">
        <v>22</v>
      </c>
      <c r="C81" s="10" t="s">
        <v>112</v>
      </c>
      <c r="D81" s="11">
        <v>38045</v>
      </c>
      <c r="E81" s="14"/>
      <c r="F81" s="13"/>
      <c r="G81" s="49"/>
    </row>
    <row r="82" spans="1:7" ht="37" customHeight="1" x14ac:dyDescent="0.15">
      <c r="A82" s="27" t="s">
        <v>113</v>
      </c>
      <c r="B82" s="10" t="s">
        <v>114</v>
      </c>
      <c r="C82" s="10" t="s">
        <v>115</v>
      </c>
      <c r="D82" s="21" t="s">
        <v>116</v>
      </c>
      <c r="E82" s="14"/>
      <c r="F82" s="17"/>
      <c r="G82" s="49"/>
    </row>
    <row r="83" spans="1:7" ht="37" customHeight="1" x14ac:dyDescent="0.15">
      <c r="A83" s="27" t="s">
        <v>89</v>
      </c>
      <c r="B83" s="10" t="s">
        <v>106</v>
      </c>
      <c r="C83" s="10" t="s">
        <v>117</v>
      </c>
      <c r="D83" s="11">
        <v>38098</v>
      </c>
      <c r="E83" s="14"/>
      <c r="F83" s="14"/>
      <c r="G83" s="49"/>
    </row>
    <row r="84" spans="1:7" ht="37" customHeight="1" x14ac:dyDescent="0.15">
      <c r="A84" s="27" t="s">
        <v>118</v>
      </c>
      <c r="B84" s="10" t="s">
        <v>119</v>
      </c>
      <c r="C84" s="10" t="s">
        <v>120</v>
      </c>
      <c r="D84" s="11">
        <v>38106</v>
      </c>
      <c r="E84" s="14"/>
      <c r="F84" s="14"/>
      <c r="G84" s="49"/>
    </row>
    <row r="85" spans="1:7" ht="37" customHeight="1" x14ac:dyDescent="0.15">
      <c r="A85" s="27" t="s">
        <v>89</v>
      </c>
      <c r="B85" s="10" t="s">
        <v>99</v>
      </c>
      <c r="C85" s="10" t="s">
        <v>121</v>
      </c>
      <c r="D85" s="11">
        <v>38142</v>
      </c>
      <c r="E85" s="14"/>
      <c r="F85" s="14"/>
      <c r="G85" s="49"/>
    </row>
    <row r="86" spans="1:7" ht="37" customHeight="1" x14ac:dyDescent="0.15">
      <c r="A86" s="27" t="s">
        <v>122</v>
      </c>
      <c r="B86" s="10" t="s">
        <v>22</v>
      </c>
      <c r="C86" s="10" t="s">
        <v>123</v>
      </c>
      <c r="D86" s="11">
        <v>38142</v>
      </c>
      <c r="E86" s="14"/>
      <c r="F86" s="14"/>
      <c r="G86" s="49"/>
    </row>
    <row r="87" spans="1:7" ht="37" customHeight="1" x14ac:dyDescent="0.15">
      <c r="A87" s="27" t="s">
        <v>10</v>
      </c>
      <c r="B87" s="10" t="s">
        <v>124</v>
      </c>
      <c r="C87" s="10" t="s">
        <v>125</v>
      </c>
      <c r="D87" s="11">
        <v>38146</v>
      </c>
      <c r="E87" s="14"/>
      <c r="F87" s="14"/>
      <c r="G87" s="49"/>
    </row>
    <row r="88" spans="1:7" ht="37" customHeight="1" x14ac:dyDescent="0.15">
      <c r="A88" s="27" t="s">
        <v>126</v>
      </c>
      <c r="B88" s="10" t="s">
        <v>22</v>
      </c>
      <c r="C88" s="10" t="s">
        <v>127</v>
      </c>
      <c r="D88" s="11">
        <v>38148</v>
      </c>
      <c r="E88" s="14"/>
      <c r="F88" s="14"/>
      <c r="G88" s="49"/>
    </row>
    <row r="89" spans="1:7" ht="37" customHeight="1" x14ac:dyDescent="0.15">
      <c r="A89" s="27" t="s">
        <v>89</v>
      </c>
      <c r="B89" s="10" t="s">
        <v>106</v>
      </c>
      <c r="C89" s="10" t="s">
        <v>128</v>
      </c>
      <c r="D89" s="11">
        <v>38150</v>
      </c>
      <c r="E89" s="18"/>
      <c r="F89" s="13"/>
      <c r="G89" s="49"/>
    </row>
    <row r="90" spans="1:7" ht="37" customHeight="1" x14ac:dyDescent="0.15">
      <c r="A90" s="27" t="s">
        <v>89</v>
      </c>
      <c r="B90" s="10" t="s">
        <v>99</v>
      </c>
      <c r="C90" s="10" t="s">
        <v>129</v>
      </c>
      <c r="D90" s="11">
        <v>38168</v>
      </c>
      <c r="E90" s="14"/>
      <c r="F90" s="14"/>
      <c r="G90" s="49"/>
    </row>
    <row r="91" spans="1:7" ht="37" customHeight="1" x14ac:dyDescent="0.15">
      <c r="A91" s="27" t="s">
        <v>89</v>
      </c>
      <c r="B91" s="10" t="s">
        <v>130</v>
      </c>
      <c r="C91" s="10" t="s">
        <v>131</v>
      </c>
      <c r="D91" s="11">
        <v>38195</v>
      </c>
      <c r="E91" s="14"/>
      <c r="F91" s="14"/>
      <c r="G91" s="49"/>
    </row>
    <row r="92" spans="1:7" ht="37" customHeight="1" x14ac:dyDescent="0.15">
      <c r="A92" s="27" t="s">
        <v>132</v>
      </c>
      <c r="B92" s="10" t="s">
        <v>133</v>
      </c>
      <c r="C92" s="10" t="s">
        <v>134</v>
      </c>
      <c r="D92" s="11">
        <v>38211</v>
      </c>
      <c r="E92" s="14"/>
      <c r="F92" s="14"/>
      <c r="G92" s="49"/>
    </row>
    <row r="93" spans="1:7" ht="37" customHeight="1" x14ac:dyDescent="0.15">
      <c r="A93" s="27" t="s">
        <v>10</v>
      </c>
      <c r="B93" s="10" t="s">
        <v>135</v>
      </c>
      <c r="C93" s="10" t="s">
        <v>136</v>
      </c>
      <c r="D93" s="11">
        <v>38217</v>
      </c>
      <c r="E93" s="14"/>
      <c r="F93" s="14"/>
      <c r="G93" s="49"/>
    </row>
    <row r="94" spans="1:7" ht="37" customHeight="1" x14ac:dyDescent="0.15">
      <c r="A94" s="27" t="s">
        <v>132</v>
      </c>
      <c r="B94" s="10" t="s">
        <v>133</v>
      </c>
      <c r="C94" s="10" t="s">
        <v>137</v>
      </c>
      <c r="D94" s="11">
        <v>38219</v>
      </c>
      <c r="E94" s="14"/>
      <c r="F94" s="14"/>
      <c r="G94" s="49"/>
    </row>
    <row r="95" spans="1:7" ht="37" customHeight="1" x14ac:dyDescent="0.15">
      <c r="A95" s="27" t="s">
        <v>10</v>
      </c>
      <c r="B95" s="10" t="s">
        <v>138</v>
      </c>
      <c r="C95" s="10" t="s">
        <v>139</v>
      </c>
      <c r="D95" s="11">
        <v>38219</v>
      </c>
      <c r="E95" s="14"/>
      <c r="F95" s="14"/>
      <c r="G95" s="49"/>
    </row>
    <row r="96" spans="1:7" ht="37" customHeight="1" x14ac:dyDescent="0.15">
      <c r="A96" s="27" t="s">
        <v>140</v>
      </c>
      <c r="B96" s="10" t="s">
        <v>22</v>
      </c>
      <c r="C96" s="10" t="s">
        <v>141</v>
      </c>
      <c r="D96" s="11">
        <v>38219</v>
      </c>
      <c r="E96" s="14"/>
      <c r="F96" s="14"/>
      <c r="G96" s="49"/>
    </row>
    <row r="97" spans="1:7" ht="37" customHeight="1" x14ac:dyDescent="0.15">
      <c r="A97" s="27" t="s">
        <v>89</v>
      </c>
      <c r="B97" s="10" t="s">
        <v>94</v>
      </c>
      <c r="C97" s="10" t="s">
        <v>142</v>
      </c>
      <c r="D97" s="11">
        <v>38220</v>
      </c>
      <c r="E97" s="18"/>
      <c r="F97" s="14"/>
      <c r="G97" s="49"/>
    </row>
    <row r="98" spans="1:7" ht="37" customHeight="1" x14ac:dyDescent="0.15">
      <c r="A98" s="27" t="s">
        <v>52</v>
      </c>
      <c r="B98" s="10" t="s">
        <v>22</v>
      </c>
      <c r="C98" s="10" t="s">
        <v>143</v>
      </c>
      <c r="D98" s="11">
        <v>38220</v>
      </c>
      <c r="E98" s="14"/>
      <c r="F98" s="14"/>
      <c r="G98" s="49"/>
    </row>
    <row r="99" spans="1:7" ht="37" customHeight="1" x14ac:dyDescent="0.15">
      <c r="A99" s="27" t="s">
        <v>10</v>
      </c>
      <c r="B99" s="10" t="s">
        <v>124</v>
      </c>
      <c r="C99" s="10" t="s">
        <v>350</v>
      </c>
      <c r="D99" s="11">
        <v>38222</v>
      </c>
      <c r="E99" s="14"/>
      <c r="F99" s="14"/>
      <c r="G99" s="49"/>
    </row>
    <row r="100" spans="1:7" ht="37" customHeight="1" x14ac:dyDescent="0.15">
      <c r="A100" s="27" t="s">
        <v>89</v>
      </c>
      <c r="B100" s="10" t="s">
        <v>144</v>
      </c>
      <c r="C100" s="10" t="s">
        <v>145</v>
      </c>
      <c r="D100" s="11">
        <v>38242</v>
      </c>
      <c r="E100" s="18"/>
      <c r="F100" s="13"/>
      <c r="G100" s="49"/>
    </row>
    <row r="101" spans="1:7" ht="37" customHeight="1" x14ac:dyDescent="0.15">
      <c r="A101" s="27" t="s">
        <v>52</v>
      </c>
      <c r="B101" s="10" t="s">
        <v>22</v>
      </c>
      <c r="C101" s="10" t="s">
        <v>146</v>
      </c>
      <c r="D101" s="11">
        <v>38248</v>
      </c>
      <c r="E101" s="14"/>
      <c r="F101" s="14"/>
      <c r="G101" s="49"/>
    </row>
    <row r="102" spans="1:7" ht="37" customHeight="1" x14ac:dyDescent="0.15">
      <c r="A102" s="27" t="s">
        <v>140</v>
      </c>
      <c r="B102" s="10" t="s">
        <v>22</v>
      </c>
      <c r="C102" s="10" t="s">
        <v>147</v>
      </c>
      <c r="D102" s="11">
        <v>38254</v>
      </c>
      <c r="E102" s="14"/>
      <c r="F102" s="14"/>
      <c r="G102" s="49"/>
    </row>
    <row r="103" spans="1:7" ht="37" customHeight="1" x14ac:dyDescent="0.15">
      <c r="A103" s="27" t="s">
        <v>21</v>
      </c>
      <c r="B103" s="10" t="s">
        <v>22</v>
      </c>
      <c r="C103" s="10" t="s">
        <v>148</v>
      </c>
      <c r="D103" s="11">
        <v>38270</v>
      </c>
      <c r="E103" s="14"/>
      <c r="F103" s="14"/>
      <c r="G103" s="49"/>
    </row>
    <row r="104" spans="1:7" ht="37" customHeight="1" x14ac:dyDescent="0.15">
      <c r="A104" s="27" t="s">
        <v>113</v>
      </c>
      <c r="B104" s="10" t="s">
        <v>149</v>
      </c>
      <c r="C104" s="10" t="s">
        <v>150</v>
      </c>
      <c r="D104" s="21" t="s">
        <v>151</v>
      </c>
      <c r="E104" s="18"/>
      <c r="F104" s="17"/>
      <c r="G104" s="49"/>
    </row>
    <row r="105" spans="1:7" ht="37" customHeight="1" x14ac:dyDescent="0.15">
      <c r="A105" s="27" t="s">
        <v>89</v>
      </c>
      <c r="B105" s="10" t="s">
        <v>152</v>
      </c>
      <c r="C105" s="10" t="s">
        <v>153</v>
      </c>
      <c r="D105" s="11">
        <v>38293</v>
      </c>
      <c r="E105" s="14"/>
      <c r="F105" s="14"/>
      <c r="G105" s="49"/>
    </row>
    <row r="106" spans="1:7" ht="37" customHeight="1" x14ac:dyDescent="0.15">
      <c r="A106" s="27" t="s">
        <v>89</v>
      </c>
      <c r="B106" s="10" t="s">
        <v>154</v>
      </c>
      <c r="C106" s="10" t="s">
        <v>155</v>
      </c>
      <c r="D106" s="11">
        <v>38328</v>
      </c>
      <c r="E106" s="14"/>
      <c r="F106" s="14"/>
      <c r="G106" s="49"/>
    </row>
    <row r="107" spans="1:7" s="41" customFormat="1" ht="16" x14ac:dyDescent="0.2">
      <c r="A107" s="37"/>
      <c r="B107" s="38"/>
      <c r="C107" s="38"/>
      <c r="D107" s="39"/>
      <c r="E107" s="40">
        <f>4/30</f>
        <v>0.13333333333333333</v>
      </c>
      <c r="F107" s="40">
        <f>6/30</f>
        <v>0.2</v>
      </c>
      <c r="G107" s="50">
        <v>0</v>
      </c>
    </row>
    <row r="108" spans="1:7" s="6" customFormat="1" ht="20" x14ac:dyDescent="0.2">
      <c r="A108" s="29">
        <v>2005</v>
      </c>
      <c r="B108" s="30"/>
      <c r="C108" s="30"/>
      <c r="D108" s="30"/>
      <c r="E108" s="30"/>
      <c r="F108" s="30"/>
      <c r="G108" s="31"/>
    </row>
    <row r="109" spans="1:7" ht="37" customHeight="1" x14ac:dyDescent="0.15">
      <c r="A109" s="27" t="s">
        <v>21</v>
      </c>
      <c r="B109" s="10" t="s">
        <v>22</v>
      </c>
      <c r="C109" s="10" t="s">
        <v>156</v>
      </c>
      <c r="D109" s="11">
        <v>38489</v>
      </c>
      <c r="E109" s="14"/>
      <c r="F109" s="14"/>
      <c r="G109" s="49"/>
    </row>
    <row r="110" spans="1:7" ht="37" customHeight="1" x14ac:dyDescent="0.15">
      <c r="A110" s="27" t="s">
        <v>157</v>
      </c>
      <c r="B110" s="10" t="s">
        <v>158</v>
      </c>
      <c r="C110" s="10" t="s">
        <v>159</v>
      </c>
      <c r="D110" s="11">
        <v>38596</v>
      </c>
      <c r="E110" s="14"/>
      <c r="F110" s="14"/>
      <c r="G110" s="49"/>
    </row>
    <row r="111" spans="1:7" ht="37" customHeight="1" x14ac:dyDescent="0.15">
      <c r="A111" s="27" t="s">
        <v>140</v>
      </c>
      <c r="B111" s="10" t="s">
        <v>22</v>
      </c>
      <c r="C111" s="10" t="s">
        <v>160</v>
      </c>
      <c r="D111" s="11">
        <v>38618</v>
      </c>
      <c r="E111" s="14"/>
      <c r="F111" s="14"/>
      <c r="G111" s="51"/>
    </row>
    <row r="112" spans="1:7" ht="37" customHeight="1" x14ac:dyDescent="0.15">
      <c r="A112" s="27" t="s">
        <v>21</v>
      </c>
      <c r="B112" s="10" t="s">
        <v>22</v>
      </c>
      <c r="C112" s="10" t="s">
        <v>161</v>
      </c>
      <c r="D112" s="11">
        <v>38686</v>
      </c>
      <c r="E112" s="14"/>
      <c r="F112" s="14"/>
      <c r="G112" s="49"/>
    </row>
    <row r="113" spans="1:7" ht="37" customHeight="1" x14ac:dyDescent="0.15">
      <c r="A113" s="27" t="s">
        <v>140</v>
      </c>
      <c r="B113" s="10" t="s">
        <v>22</v>
      </c>
      <c r="C113" s="10" t="s">
        <v>162</v>
      </c>
      <c r="D113" s="11">
        <v>38688</v>
      </c>
      <c r="E113" s="14"/>
      <c r="F113" s="14"/>
      <c r="G113" s="49"/>
    </row>
    <row r="114" spans="1:7" ht="37" customHeight="1" x14ac:dyDescent="0.15">
      <c r="A114" s="27" t="s">
        <v>140</v>
      </c>
      <c r="B114" s="10" t="s">
        <v>163</v>
      </c>
      <c r="C114" s="10" t="s">
        <v>164</v>
      </c>
      <c r="D114" s="11">
        <v>38688</v>
      </c>
      <c r="E114" s="14"/>
      <c r="F114" s="14"/>
      <c r="G114" s="49"/>
    </row>
    <row r="115" spans="1:7" ht="37" customHeight="1" x14ac:dyDescent="0.15">
      <c r="A115" s="27" t="s">
        <v>163</v>
      </c>
      <c r="B115" s="10" t="s">
        <v>22</v>
      </c>
      <c r="C115" s="10" t="s">
        <v>165</v>
      </c>
      <c r="D115" s="11">
        <v>38690</v>
      </c>
      <c r="E115" s="14"/>
      <c r="F115" s="14"/>
      <c r="G115" s="49"/>
    </row>
    <row r="116" spans="1:7" ht="37" customHeight="1" x14ac:dyDescent="0.15">
      <c r="A116" s="27" t="s">
        <v>140</v>
      </c>
      <c r="B116" s="10" t="s">
        <v>22</v>
      </c>
      <c r="C116" s="10" t="s">
        <v>166</v>
      </c>
      <c r="D116" s="11">
        <v>38692</v>
      </c>
      <c r="E116" s="14"/>
      <c r="F116" s="14"/>
      <c r="G116" s="49"/>
    </row>
    <row r="117" spans="1:7" s="36" customFormat="1" ht="16" x14ac:dyDescent="0.2">
      <c r="A117" s="37"/>
      <c r="B117" s="38"/>
      <c r="C117" s="38"/>
      <c r="D117" s="39"/>
      <c r="E117" s="40">
        <f>0/8</f>
        <v>0</v>
      </c>
      <c r="F117" s="40">
        <f>0/8</f>
        <v>0</v>
      </c>
      <c r="G117" s="50">
        <f>1/8</f>
        <v>0.125</v>
      </c>
    </row>
    <row r="118" spans="1:7" s="6" customFormat="1" ht="20" x14ac:dyDescent="0.2">
      <c r="A118" s="29">
        <v>2006</v>
      </c>
      <c r="B118" s="30"/>
      <c r="C118" s="30"/>
      <c r="D118" s="30"/>
      <c r="E118" s="30"/>
      <c r="F118" s="30"/>
      <c r="G118" s="31"/>
    </row>
    <row r="119" spans="1:7" ht="37" customHeight="1" x14ac:dyDescent="0.15">
      <c r="A119" s="27" t="s">
        <v>21</v>
      </c>
      <c r="B119" s="10" t="s">
        <v>22</v>
      </c>
      <c r="C119" s="10" t="s">
        <v>167</v>
      </c>
      <c r="D119" s="11">
        <v>38842</v>
      </c>
      <c r="E119" s="14"/>
      <c r="F119" s="14"/>
      <c r="G119" s="49"/>
    </row>
    <row r="120" spans="1:7" ht="37" customHeight="1" x14ac:dyDescent="0.15">
      <c r="A120" s="27" t="s">
        <v>21</v>
      </c>
      <c r="B120" s="10" t="s">
        <v>22</v>
      </c>
      <c r="C120" s="10" t="s">
        <v>168</v>
      </c>
      <c r="D120" s="11">
        <v>38891</v>
      </c>
      <c r="E120" s="14"/>
      <c r="F120" s="14"/>
      <c r="G120" s="51"/>
    </row>
    <row r="121" spans="1:7" ht="37" customHeight="1" x14ac:dyDescent="0.15">
      <c r="A121" s="27" t="s">
        <v>52</v>
      </c>
      <c r="B121" s="10" t="s">
        <v>22</v>
      </c>
      <c r="C121" s="10" t="s">
        <v>169</v>
      </c>
      <c r="D121" s="11">
        <v>38920</v>
      </c>
      <c r="E121" s="14"/>
      <c r="F121" s="14"/>
      <c r="G121" s="51"/>
    </row>
    <row r="122" spans="1:7" ht="37" customHeight="1" x14ac:dyDescent="0.15">
      <c r="A122" s="27" t="s">
        <v>170</v>
      </c>
      <c r="B122" s="10" t="s">
        <v>22</v>
      </c>
      <c r="C122" s="10" t="s">
        <v>171</v>
      </c>
      <c r="D122" s="11">
        <v>38943</v>
      </c>
      <c r="E122" s="14"/>
      <c r="F122" s="14"/>
      <c r="G122" s="49"/>
    </row>
    <row r="123" spans="1:7" ht="37" customHeight="1" x14ac:dyDescent="0.15">
      <c r="A123" s="27" t="s">
        <v>52</v>
      </c>
      <c r="B123" s="10" t="s">
        <v>22</v>
      </c>
      <c r="C123" s="10" t="s">
        <v>172</v>
      </c>
      <c r="D123" s="11">
        <v>38945</v>
      </c>
      <c r="E123" s="14"/>
      <c r="F123" s="14"/>
      <c r="G123" s="51"/>
    </row>
    <row r="124" spans="1:7" ht="37" customHeight="1" x14ac:dyDescent="0.15">
      <c r="A124" s="27" t="s">
        <v>15</v>
      </c>
      <c r="B124" s="10" t="s">
        <v>55</v>
      </c>
      <c r="C124" s="10" t="s">
        <v>173</v>
      </c>
      <c r="D124" s="11">
        <v>38968</v>
      </c>
      <c r="E124" s="18"/>
      <c r="F124" s="13"/>
      <c r="G124" s="49"/>
    </row>
    <row r="125" spans="1:7" s="41" customFormat="1" ht="16" x14ac:dyDescent="0.2">
      <c r="A125" s="37"/>
      <c r="B125" s="38"/>
      <c r="C125" s="38"/>
      <c r="D125" s="39"/>
      <c r="E125" s="40">
        <f>1/6</f>
        <v>0.16666666666666666</v>
      </c>
      <c r="F125" s="40">
        <f>1/6</f>
        <v>0.16666666666666666</v>
      </c>
      <c r="G125" s="50">
        <f>3/6</f>
        <v>0.5</v>
      </c>
    </row>
    <row r="126" spans="1:7" s="6" customFormat="1" ht="20" x14ac:dyDescent="0.2">
      <c r="A126" s="29">
        <v>2007</v>
      </c>
      <c r="B126" s="30"/>
      <c r="C126" s="30"/>
      <c r="D126" s="30"/>
      <c r="E126" s="30"/>
      <c r="F126" s="30"/>
      <c r="G126" s="31"/>
    </row>
    <row r="127" spans="1:7" ht="37" customHeight="1" x14ac:dyDescent="0.15">
      <c r="A127" s="27" t="s">
        <v>89</v>
      </c>
      <c r="B127" s="10" t="s">
        <v>106</v>
      </c>
      <c r="C127" s="10" t="s">
        <v>174</v>
      </c>
      <c r="D127" s="11">
        <v>39174</v>
      </c>
      <c r="E127" s="18"/>
      <c r="F127" s="13"/>
      <c r="G127" s="49"/>
    </row>
    <row r="128" spans="1:7" ht="37" customHeight="1" x14ac:dyDescent="0.15">
      <c r="A128" s="27" t="s">
        <v>52</v>
      </c>
      <c r="B128" s="10" t="s">
        <v>22</v>
      </c>
      <c r="C128" s="10" t="s">
        <v>175</v>
      </c>
      <c r="D128" s="11">
        <v>39235</v>
      </c>
      <c r="E128" s="14"/>
      <c r="F128" s="14"/>
      <c r="G128" s="49"/>
    </row>
    <row r="129" spans="1:7" ht="37" customHeight="1" x14ac:dyDescent="0.15">
      <c r="A129" s="27" t="s">
        <v>10</v>
      </c>
      <c r="B129" s="10" t="s">
        <v>176</v>
      </c>
      <c r="C129" s="10" t="s">
        <v>177</v>
      </c>
      <c r="D129" s="11">
        <v>39241</v>
      </c>
      <c r="E129" s="14"/>
      <c r="F129" s="13"/>
      <c r="G129" s="49"/>
    </row>
    <row r="130" spans="1:7" ht="37" customHeight="1" x14ac:dyDescent="0.15">
      <c r="A130" s="27" t="s">
        <v>52</v>
      </c>
      <c r="B130" s="10" t="s">
        <v>22</v>
      </c>
      <c r="C130" s="10" t="s">
        <v>178</v>
      </c>
      <c r="D130" s="11">
        <v>39403</v>
      </c>
      <c r="E130" s="14"/>
      <c r="F130" s="14"/>
      <c r="G130" s="49"/>
    </row>
    <row r="131" spans="1:7" ht="37" customHeight="1" x14ac:dyDescent="0.15">
      <c r="A131" s="27" t="s">
        <v>10</v>
      </c>
      <c r="B131" s="10" t="s">
        <v>179</v>
      </c>
      <c r="C131" s="10" t="s">
        <v>180</v>
      </c>
      <c r="D131" s="11">
        <v>39420</v>
      </c>
      <c r="E131" s="14"/>
      <c r="F131" s="17"/>
      <c r="G131" s="49"/>
    </row>
    <row r="132" spans="1:7" s="36" customFormat="1" ht="16" x14ac:dyDescent="0.2">
      <c r="A132" s="37"/>
      <c r="B132" s="38"/>
      <c r="C132" s="38"/>
      <c r="D132" s="39"/>
      <c r="E132" s="40">
        <f>1/5</f>
        <v>0.2</v>
      </c>
      <c r="F132" s="40">
        <f>3/5</f>
        <v>0.6</v>
      </c>
      <c r="G132" s="50">
        <f>0/5</f>
        <v>0</v>
      </c>
    </row>
    <row r="133" spans="1:7" s="6" customFormat="1" ht="20" x14ac:dyDescent="0.2">
      <c r="A133" s="29">
        <v>2008</v>
      </c>
      <c r="B133" s="30"/>
      <c r="C133" s="30"/>
      <c r="D133" s="30"/>
      <c r="E133" s="30"/>
      <c r="F133" s="30"/>
      <c r="G133" s="31"/>
    </row>
    <row r="134" spans="1:7" ht="37" customHeight="1" x14ac:dyDescent="0.15">
      <c r="A134" s="27" t="s">
        <v>181</v>
      </c>
      <c r="B134" s="10" t="s">
        <v>22</v>
      </c>
      <c r="C134" s="10" t="s">
        <v>182</v>
      </c>
      <c r="D134" s="21" t="s">
        <v>183</v>
      </c>
      <c r="E134" s="14"/>
      <c r="F134" s="14"/>
      <c r="G134" s="49"/>
    </row>
    <row r="135" spans="1:7" ht="37" customHeight="1" x14ac:dyDescent="0.15">
      <c r="A135" s="27" t="s">
        <v>21</v>
      </c>
      <c r="B135" s="10" t="s">
        <v>22</v>
      </c>
      <c r="C135" s="10" t="s">
        <v>184</v>
      </c>
      <c r="D135" s="11">
        <v>39471</v>
      </c>
      <c r="E135" s="14"/>
      <c r="F135" s="14"/>
      <c r="G135" s="49"/>
    </row>
    <row r="136" spans="1:7" ht="37" customHeight="1" x14ac:dyDescent="0.15">
      <c r="A136" s="27" t="s">
        <v>21</v>
      </c>
      <c r="B136" s="10" t="s">
        <v>22</v>
      </c>
      <c r="C136" s="10" t="s">
        <v>185</v>
      </c>
      <c r="D136" s="11">
        <v>39630</v>
      </c>
      <c r="E136" s="14"/>
      <c r="F136" s="14"/>
      <c r="G136" s="49"/>
    </row>
    <row r="137" spans="1:7" ht="37" customHeight="1" x14ac:dyDescent="0.15">
      <c r="A137" s="27" t="s">
        <v>39</v>
      </c>
      <c r="B137" s="10" t="s">
        <v>186</v>
      </c>
      <c r="C137" s="10" t="s">
        <v>187</v>
      </c>
      <c r="D137" s="11">
        <v>39667</v>
      </c>
      <c r="E137" s="14"/>
      <c r="F137" s="14"/>
      <c r="G137" s="49"/>
    </row>
    <row r="138" spans="1:7" ht="37" customHeight="1" x14ac:dyDescent="0.15">
      <c r="A138" s="27" t="s">
        <v>21</v>
      </c>
      <c r="B138" s="10" t="s">
        <v>22</v>
      </c>
      <c r="C138" s="10" t="s">
        <v>188</v>
      </c>
      <c r="D138" s="11">
        <v>39689</v>
      </c>
      <c r="E138" s="14"/>
      <c r="F138" s="14"/>
      <c r="G138" s="49"/>
    </row>
    <row r="139" spans="1:7" ht="37" customHeight="1" x14ac:dyDescent="0.15">
      <c r="A139" s="27" t="s">
        <v>42</v>
      </c>
      <c r="B139" s="10" t="s">
        <v>22</v>
      </c>
      <c r="C139" s="10" t="s">
        <v>189</v>
      </c>
      <c r="D139" s="11">
        <v>39766</v>
      </c>
      <c r="E139" s="14"/>
      <c r="F139" s="14"/>
      <c r="G139" s="49"/>
    </row>
    <row r="140" spans="1:7" ht="37" customHeight="1" x14ac:dyDescent="0.15">
      <c r="A140" s="27" t="s">
        <v>10</v>
      </c>
      <c r="B140" s="10" t="s">
        <v>190</v>
      </c>
      <c r="C140" s="10" t="s">
        <v>191</v>
      </c>
      <c r="D140" s="11">
        <v>39776</v>
      </c>
      <c r="E140" s="14"/>
      <c r="F140" s="14"/>
      <c r="G140" s="49"/>
    </row>
    <row r="141" spans="1:7" ht="37" customHeight="1" x14ac:dyDescent="0.15">
      <c r="A141" s="27" t="s">
        <v>15</v>
      </c>
      <c r="B141" s="10" t="s">
        <v>192</v>
      </c>
      <c r="C141" s="10" t="s">
        <v>193</v>
      </c>
      <c r="D141" s="11">
        <v>39776</v>
      </c>
      <c r="E141" s="14"/>
      <c r="F141" s="14"/>
      <c r="G141" s="51"/>
    </row>
    <row r="142" spans="1:7" s="41" customFormat="1" ht="16" x14ac:dyDescent="0.2">
      <c r="A142" s="37"/>
      <c r="B142" s="38"/>
      <c r="C142" s="38"/>
      <c r="D142" s="39"/>
      <c r="E142" s="40">
        <f>0/8</f>
        <v>0</v>
      </c>
      <c r="F142" s="40">
        <f>0/8</f>
        <v>0</v>
      </c>
      <c r="G142" s="50">
        <f>1/8</f>
        <v>0.125</v>
      </c>
    </row>
    <row r="143" spans="1:7" s="6" customFormat="1" ht="20" x14ac:dyDescent="0.2">
      <c r="A143" s="29">
        <v>2009</v>
      </c>
      <c r="B143" s="30"/>
      <c r="C143" s="30"/>
      <c r="D143" s="30"/>
      <c r="E143" s="30"/>
      <c r="F143" s="30"/>
      <c r="G143" s="31"/>
    </row>
    <row r="144" spans="1:7" ht="37" customHeight="1" x14ac:dyDescent="0.15">
      <c r="A144" s="27" t="s">
        <v>89</v>
      </c>
      <c r="B144" s="10" t="s">
        <v>163</v>
      </c>
      <c r="C144" s="10" t="s">
        <v>194</v>
      </c>
      <c r="D144" s="11">
        <v>39834</v>
      </c>
      <c r="E144" s="14"/>
      <c r="F144" s="14"/>
      <c r="G144" s="49"/>
    </row>
    <row r="145" spans="1:7" ht="37" customHeight="1" x14ac:dyDescent="0.15">
      <c r="A145" s="27" t="s">
        <v>195</v>
      </c>
      <c r="B145" s="10" t="s">
        <v>196</v>
      </c>
      <c r="C145" s="10" t="s">
        <v>197</v>
      </c>
      <c r="D145" s="11">
        <v>39859</v>
      </c>
      <c r="E145" s="14"/>
      <c r="F145" s="14"/>
      <c r="G145" s="49"/>
    </row>
    <row r="146" spans="1:7" ht="37" customHeight="1" x14ac:dyDescent="0.15">
      <c r="A146" s="27" t="s">
        <v>195</v>
      </c>
      <c r="B146" s="10" t="s">
        <v>198</v>
      </c>
      <c r="C146" s="10" t="s">
        <v>199</v>
      </c>
      <c r="D146" s="11">
        <v>39873</v>
      </c>
      <c r="E146" s="14"/>
      <c r="F146" s="14"/>
      <c r="G146" s="49"/>
    </row>
    <row r="147" spans="1:7" ht="37" customHeight="1" x14ac:dyDescent="0.15">
      <c r="A147" s="27" t="s">
        <v>15</v>
      </c>
      <c r="B147" s="10" t="s">
        <v>60</v>
      </c>
      <c r="C147" s="10" t="s">
        <v>200</v>
      </c>
      <c r="D147" s="11">
        <v>39891</v>
      </c>
      <c r="E147" s="14"/>
      <c r="F147" s="14"/>
      <c r="G147" s="49"/>
    </row>
    <row r="148" spans="1:7" ht="37" customHeight="1" x14ac:dyDescent="0.15">
      <c r="A148" s="27" t="s">
        <v>15</v>
      </c>
      <c r="B148" s="10" t="s">
        <v>55</v>
      </c>
      <c r="C148" s="10" t="s">
        <v>201</v>
      </c>
      <c r="D148" s="11">
        <v>39891</v>
      </c>
      <c r="E148" s="14"/>
      <c r="F148" s="13"/>
      <c r="G148" s="49"/>
    </row>
    <row r="149" spans="1:7" ht="37" customHeight="1" x14ac:dyDescent="0.15">
      <c r="A149" s="27" t="s">
        <v>195</v>
      </c>
      <c r="B149" s="10" t="s">
        <v>196</v>
      </c>
      <c r="C149" s="10" t="s">
        <v>202</v>
      </c>
      <c r="D149" s="11">
        <v>39896</v>
      </c>
      <c r="E149" s="14"/>
      <c r="F149" s="22"/>
      <c r="G149" s="49"/>
    </row>
    <row r="150" spans="1:7" ht="37" customHeight="1" x14ac:dyDescent="0.15">
      <c r="A150" s="27" t="s">
        <v>195</v>
      </c>
      <c r="B150" s="10" t="s">
        <v>198</v>
      </c>
      <c r="C150" s="10" t="s">
        <v>203</v>
      </c>
      <c r="D150" s="11">
        <v>39897</v>
      </c>
      <c r="E150" s="14"/>
      <c r="F150" s="14"/>
      <c r="G150" s="49"/>
    </row>
    <row r="151" spans="1:7" ht="37" customHeight="1" x14ac:dyDescent="0.15">
      <c r="A151" s="27" t="s">
        <v>195</v>
      </c>
      <c r="B151" s="10" t="s">
        <v>204</v>
      </c>
      <c r="C151" s="10" t="s">
        <v>205</v>
      </c>
      <c r="D151" s="11">
        <v>39897</v>
      </c>
      <c r="E151" s="14"/>
      <c r="F151" s="13"/>
      <c r="G151" s="49"/>
    </row>
    <row r="152" spans="1:7" ht="37" customHeight="1" x14ac:dyDescent="0.15">
      <c r="A152" s="27" t="s">
        <v>21</v>
      </c>
      <c r="B152" s="10" t="s">
        <v>22</v>
      </c>
      <c r="C152" s="10" t="s">
        <v>206</v>
      </c>
      <c r="D152" s="11">
        <v>39911</v>
      </c>
      <c r="E152" s="14"/>
      <c r="F152" s="14"/>
      <c r="G152" s="49"/>
    </row>
    <row r="153" spans="1:7" ht="37" customHeight="1" x14ac:dyDescent="0.15">
      <c r="A153" s="27" t="s">
        <v>113</v>
      </c>
      <c r="B153" s="10" t="s">
        <v>207</v>
      </c>
      <c r="C153" s="10" t="s">
        <v>208</v>
      </c>
      <c r="D153" s="21" t="s">
        <v>209</v>
      </c>
      <c r="E153" s="14"/>
      <c r="F153" s="14"/>
      <c r="G153" s="49"/>
    </row>
    <row r="154" spans="1:7" ht="37" customHeight="1" x14ac:dyDescent="0.15">
      <c r="A154" s="27" t="s">
        <v>195</v>
      </c>
      <c r="B154" s="10" t="s">
        <v>204</v>
      </c>
      <c r="C154" s="10" t="s">
        <v>210</v>
      </c>
      <c r="D154" s="11">
        <v>39973</v>
      </c>
      <c r="E154" s="18"/>
      <c r="F154" s="14"/>
      <c r="G154" s="52"/>
    </row>
    <row r="155" spans="1:7" ht="37" customHeight="1" x14ac:dyDescent="0.15">
      <c r="A155" s="27" t="s">
        <v>195</v>
      </c>
      <c r="B155" s="10" t="s">
        <v>211</v>
      </c>
      <c r="C155" s="10" t="s">
        <v>351</v>
      </c>
      <c r="D155" s="11">
        <v>39973</v>
      </c>
      <c r="E155" s="14"/>
      <c r="F155" s="14"/>
      <c r="G155" s="49"/>
    </row>
    <row r="156" spans="1:7" ht="37" customHeight="1" x14ac:dyDescent="0.15">
      <c r="A156" s="27" t="s">
        <v>195</v>
      </c>
      <c r="B156" s="10" t="s">
        <v>15</v>
      </c>
      <c r="C156" s="10" t="s">
        <v>352</v>
      </c>
      <c r="D156" s="11">
        <v>39974</v>
      </c>
      <c r="E156" s="14"/>
      <c r="F156" s="14"/>
      <c r="G156" s="53"/>
    </row>
    <row r="157" spans="1:7" ht="37" customHeight="1" x14ac:dyDescent="0.15">
      <c r="A157" s="27" t="s">
        <v>195</v>
      </c>
      <c r="B157" s="10" t="s">
        <v>196</v>
      </c>
      <c r="C157" s="10" t="s">
        <v>353</v>
      </c>
      <c r="D157" s="11">
        <v>39982</v>
      </c>
      <c r="E157" s="14"/>
      <c r="F157" s="13"/>
      <c r="G157" s="49"/>
    </row>
    <row r="158" spans="1:7" ht="37" customHeight="1" x14ac:dyDescent="0.15">
      <c r="A158" s="27" t="s">
        <v>195</v>
      </c>
      <c r="B158" s="10" t="s">
        <v>60</v>
      </c>
      <c r="C158" s="10" t="s">
        <v>212</v>
      </c>
      <c r="D158" s="11">
        <v>40016</v>
      </c>
      <c r="E158" s="14"/>
      <c r="F158" s="14"/>
      <c r="G158" s="49"/>
    </row>
    <row r="159" spans="1:7" ht="37" customHeight="1" x14ac:dyDescent="0.15">
      <c r="A159" s="27" t="s">
        <v>195</v>
      </c>
      <c r="B159" s="10" t="s">
        <v>196</v>
      </c>
      <c r="C159" s="10" t="s">
        <v>213</v>
      </c>
      <c r="D159" s="11">
        <v>40026</v>
      </c>
      <c r="E159" s="14"/>
      <c r="F159" s="14"/>
      <c r="G159" s="49"/>
    </row>
    <row r="160" spans="1:7" ht="37" customHeight="1" x14ac:dyDescent="0.15">
      <c r="A160" s="27" t="s">
        <v>195</v>
      </c>
      <c r="B160" s="10" t="s">
        <v>214</v>
      </c>
      <c r="C160" s="10" t="s">
        <v>215</v>
      </c>
      <c r="D160" s="11">
        <v>40032</v>
      </c>
      <c r="E160" s="14"/>
      <c r="F160" s="14"/>
      <c r="G160" s="49"/>
    </row>
    <row r="161" spans="1:7" ht="37" customHeight="1" x14ac:dyDescent="0.15">
      <c r="A161" s="27" t="s">
        <v>195</v>
      </c>
      <c r="B161" s="10" t="s">
        <v>214</v>
      </c>
      <c r="C161" s="10" t="s">
        <v>354</v>
      </c>
      <c r="D161" s="11">
        <v>40044</v>
      </c>
      <c r="E161" s="18"/>
      <c r="F161" s="13"/>
      <c r="G161" s="49"/>
    </row>
    <row r="162" spans="1:7" ht="37" customHeight="1" x14ac:dyDescent="0.15">
      <c r="A162" s="27" t="s">
        <v>195</v>
      </c>
      <c r="B162" s="10" t="s">
        <v>196</v>
      </c>
      <c r="C162" s="10" t="s">
        <v>216</v>
      </c>
      <c r="D162" s="11">
        <v>40057</v>
      </c>
      <c r="E162" s="14"/>
      <c r="F162" s="14"/>
      <c r="G162" s="49"/>
    </row>
    <row r="163" spans="1:7" ht="37" customHeight="1" x14ac:dyDescent="0.15">
      <c r="A163" s="27" t="s">
        <v>195</v>
      </c>
      <c r="B163" s="10" t="s">
        <v>204</v>
      </c>
      <c r="C163" s="10" t="s">
        <v>217</v>
      </c>
      <c r="D163" s="11">
        <v>40060</v>
      </c>
      <c r="E163" s="14"/>
      <c r="F163" s="14"/>
      <c r="G163" s="49"/>
    </row>
    <row r="164" spans="1:7" ht="37" customHeight="1" x14ac:dyDescent="0.15">
      <c r="A164" s="27" t="s">
        <v>195</v>
      </c>
      <c r="B164" s="10" t="s">
        <v>198</v>
      </c>
      <c r="C164" s="10" t="s">
        <v>218</v>
      </c>
      <c r="D164" s="11">
        <v>40105</v>
      </c>
      <c r="E164" s="18"/>
      <c r="F164" s="14"/>
      <c r="G164" s="53"/>
    </row>
    <row r="165" spans="1:7" ht="37" customHeight="1" x14ac:dyDescent="0.15">
      <c r="A165" s="27" t="s">
        <v>195</v>
      </c>
      <c r="B165" s="10" t="s">
        <v>204</v>
      </c>
      <c r="C165" s="10" t="s">
        <v>219</v>
      </c>
      <c r="D165" s="11">
        <v>40107</v>
      </c>
      <c r="E165" s="14"/>
      <c r="F165" s="14"/>
      <c r="G165" s="49"/>
    </row>
    <row r="166" spans="1:7" ht="37" customHeight="1" x14ac:dyDescent="0.15">
      <c r="A166" s="27" t="s">
        <v>195</v>
      </c>
      <c r="B166" s="10" t="s">
        <v>214</v>
      </c>
      <c r="C166" s="10" t="s">
        <v>220</v>
      </c>
      <c r="D166" s="11">
        <v>40136</v>
      </c>
      <c r="E166" s="18"/>
      <c r="F166" s="13"/>
      <c r="G166" s="49"/>
    </row>
    <row r="167" spans="1:7" ht="37" customHeight="1" x14ac:dyDescent="0.15">
      <c r="A167" s="27" t="s">
        <v>195</v>
      </c>
      <c r="B167" s="10" t="s">
        <v>196</v>
      </c>
      <c r="C167" s="10" t="s">
        <v>221</v>
      </c>
      <c r="D167" s="11">
        <v>40141</v>
      </c>
      <c r="E167" s="14"/>
      <c r="F167" s="14"/>
      <c r="G167" s="49"/>
    </row>
    <row r="168" spans="1:7" ht="37" customHeight="1" x14ac:dyDescent="0.15">
      <c r="A168" s="27" t="s">
        <v>195</v>
      </c>
      <c r="B168" s="10" t="s">
        <v>214</v>
      </c>
      <c r="C168" s="10" t="s">
        <v>222</v>
      </c>
      <c r="D168" s="11">
        <v>40157</v>
      </c>
      <c r="E168" s="14"/>
      <c r="F168" s="14"/>
      <c r="G168" s="49"/>
    </row>
    <row r="169" spans="1:7" ht="37" customHeight="1" x14ac:dyDescent="0.15">
      <c r="A169" s="27" t="s">
        <v>89</v>
      </c>
      <c r="B169" s="10" t="s">
        <v>204</v>
      </c>
      <c r="C169" s="10" t="s">
        <v>223</v>
      </c>
      <c r="D169" s="11">
        <v>40160</v>
      </c>
      <c r="E169" s="14"/>
      <c r="F169" s="14"/>
      <c r="G169" s="49"/>
    </row>
    <row r="170" spans="1:7" s="36" customFormat="1" ht="16" x14ac:dyDescent="0.2">
      <c r="A170" s="37"/>
      <c r="B170" s="38"/>
      <c r="C170" s="38"/>
      <c r="D170" s="39"/>
      <c r="E170" s="40">
        <f>4/26</f>
        <v>0.15384615384615385</v>
      </c>
      <c r="F170" s="40">
        <f>6/26</f>
        <v>0.23076923076923078</v>
      </c>
      <c r="G170" s="50">
        <f>1/26</f>
        <v>3.8461538461538464E-2</v>
      </c>
    </row>
    <row r="171" spans="1:7" s="6" customFormat="1" ht="20" x14ac:dyDescent="0.2">
      <c r="A171" s="29">
        <v>2010</v>
      </c>
      <c r="B171" s="30"/>
      <c r="C171" s="30"/>
      <c r="D171" s="30"/>
      <c r="E171" s="30"/>
      <c r="F171" s="30"/>
      <c r="G171" s="31"/>
    </row>
    <row r="172" spans="1:7" ht="37" customHeight="1" x14ac:dyDescent="0.2">
      <c r="A172" s="27" t="s">
        <v>195</v>
      </c>
      <c r="B172" s="10" t="s">
        <v>196</v>
      </c>
      <c r="C172" s="10" t="s">
        <v>224</v>
      </c>
      <c r="D172" s="11">
        <v>40191</v>
      </c>
      <c r="E172" s="14"/>
      <c r="F172" s="13"/>
      <c r="G172" s="54"/>
    </row>
    <row r="173" spans="1:7" ht="37" customHeight="1" x14ac:dyDescent="0.15">
      <c r="A173" s="27" t="s">
        <v>21</v>
      </c>
      <c r="B173" s="10" t="s">
        <v>22</v>
      </c>
      <c r="C173" s="10" t="s">
        <v>225</v>
      </c>
      <c r="D173" s="11">
        <v>40211</v>
      </c>
      <c r="E173" s="14"/>
      <c r="F173" s="14"/>
      <c r="G173" s="49"/>
    </row>
    <row r="174" spans="1:7" ht="37" customHeight="1" x14ac:dyDescent="0.15">
      <c r="A174" s="27" t="s">
        <v>195</v>
      </c>
      <c r="B174" s="10" t="s">
        <v>214</v>
      </c>
      <c r="C174" s="10" t="s">
        <v>226</v>
      </c>
      <c r="D174" s="11">
        <v>40238</v>
      </c>
      <c r="E174" s="14"/>
      <c r="F174" s="14"/>
      <c r="G174" s="49"/>
    </row>
    <row r="175" spans="1:7" ht="37" customHeight="1" x14ac:dyDescent="0.15">
      <c r="A175" s="27" t="s">
        <v>195</v>
      </c>
      <c r="B175" s="10" t="s">
        <v>227</v>
      </c>
      <c r="C175" s="10" t="s">
        <v>228</v>
      </c>
      <c r="D175" s="11">
        <v>40248</v>
      </c>
      <c r="E175" s="14"/>
      <c r="F175" s="14"/>
      <c r="G175" s="49"/>
    </row>
    <row r="176" spans="1:7" ht="37" customHeight="1" x14ac:dyDescent="0.15">
      <c r="A176" s="27" t="s">
        <v>198</v>
      </c>
      <c r="B176" s="10" t="s">
        <v>22</v>
      </c>
      <c r="C176" s="10" t="s">
        <v>229</v>
      </c>
      <c r="D176" s="11">
        <v>40252</v>
      </c>
      <c r="E176" s="14"/>
      <c r="F176" s="14"/>
      <c r="G176" s="49"/>
    </row>
    <row r="177" spans="1:7" ht="37" customHeight="1" x14ac:dyDescent="0.15">
      <c r="A177" s="27" t="s">
        <v>10</v>
      </c>
      <c r="B177" s="10" t="s">
        <v>230</v>
      </c>
      <c r="C177" s="10" t="s">
        <v>231</v>
      </c>
      <c r="D177" s="11">
        <v>40260</v>
      </c>
      <c r="E177" s="14"/>
      <c r="F177" s="14"/>
      <c r="G177" s="49"/>
    </row>
    <row r="178" spans="1:7" ht="37" customHeight="1" x14ac:dyDescent="0.15">
      <c r="A178" s="27" t="s">
        <v>10</v>
      </c>
      <c r="B178" s="10" t="s">
        <v>230</v>
      </c>
      <c r="C178" s="10" t="s">
        <v>232</v>
      </c>
      <c r="D178" s="11">
        <v>40261</v>
      </c>
      <c r="E178" s="14"/>
      <c r="F178" s="14"/>
      <c r="G178" s="49"/>
    </row>
    <row r="179" spans="1:7" ht="37" customHeight="1" x14ac:dyDescent="0.15">
      <c r="A179" s="27" t="s">
        <v>195</v>
      </c>
      <c r="B179" s="10" t="s">
        <v>233</v>
      </c>
      <c r="C179" s="10" t="s">
        <v>234</v>
      </c>
      <c r="D179" s="11">
        <v>40267</v>
      </c>
      <c r="E179" s="14"/>
      <c r="F179" s="14"/>
      <c r="G179" s="49"/>
    </row>
    <row r="180" spans="1:7" ht="37" customHeight="1" x14ac:dyDescent="0.15">
      <c r="A180" s="27" t="s">
        <v>195</v>
      </c>
      <c r="B180" s="10" t="s">
        <v>235</v>
      </c>
      <c r="C180" s="10" t="s">
        <v>236</v>
      </c>
      <c r="D180" s="11">
        <v>40286</v>
      </c>
      <c r="E180" s="14"/>
      <c r="F180" s="13"/>
      <c r="G180" s="49"/>
    </row>
    <row r="181" spans="1:7" ht="37" customHeight="1" x14ac:dyDescent="0.15">
      <c r="A181" s="27" t="s">
        <v>195</v>
      </c>
      <c r="B181" s="10" t="s">
        <v>237</v>
      </c>
      <c r="C181" s="10" t="s">
        <v>238</v>
      </c>
      <c r="D181" s="11">
        <v>40294</v>
      </c>
      <c r="E181" s="14"/>
      <c r="F181" s="14"/>
      <c r="G181" s="53"/>
    </row>
    <row r="182" spans="1:7" ht="37" customHeight="1" x14ac:dyDescent="0.15">
      <c r="A182" s="27" t="s">
        <v>54</v>
      </c>
      <c r="B182" s="10" t="s">
        <v>239</v>
      </c>
      <c r="C182" s="10" t="s">
        <v>240</v>
      </c>
      <c r="D182" s="11">
        <v>40323</v>
      </c>
      <c r="E182" s="14"/>
      <c r="F182" s="13"/>
      <c r="G182" s="49"/>
    </row>
    <row r="183" spans="1:7" ht="37" customHeight="1" x14ac:dyDescent="0.15">
      <c r="A183" s="27" t="s">
        <v>198</v>
      </c>
      <c r="B183" s="10" t="s">
        <v>22</v>
      </c>
      <c r="C183" s="10" t="s">
        <v>241</v>
      </c>
      <c r="D183" s="11">
        <v>40326</v>
      </c>
      <c r="E183" s="14"/>
      <c r="F183" s="14"/>
      <c r="G183" s="49"/>
    </row>
    <row r="184" spans="1:7" ht="37" customHeight="1" x14ac:dyDescent="0.15">
      <c r="A184" s="27" t="s">
        <v>10</v>
      </c>
      <c r="B184" s="10" t="s">
        <v>242</v>
      </c>
      <c r="C184" s="10" t="s">
        <v>243</v>
      </c>
      <c r="D184" s="11">
        <v>40346</v>
      </c>
      <c r="E184" s="14"/>
      <c r="F184" s="14"/>
      <c r="G184" s="49"/>
    </row>
    <row r="185" spans="1:7" ht="37" customHeight="1" x14ac:dyDescent="0.15">
      <c r="A185" s="27" t="s">
        <v>195</v>
      </c>
      <c r="B185" s="10" t="s">
        <v>227</v>
      </c>
      <c r="C185" s="10" t="s">
        <v>244</v>
      </c>
      <c r="D185" s="11">
        <v>40377</v>
      </c>
      <c r="E185" s="14"/>
      <c r="F185" s="14"/>
      <c r="G185" s="49"/>
    </row>
    <row r="186" spans="1:7" ht="37" customHeight="1" x14ac:dyDescent="0.15">
      <c r="A186" s="27" t="s">
        <v>21</v>
      </c>
      <c r="B186" s="10" t="s">
        <v>22</v>
      </c>
      <c r="C186" s="10" t="s">
        <v>245</v>
      </c>
      <c r="D186" s="11">
        <v>40399</v>
      </c>
      <c r="E186" s="14"/>
      <c r="F186" s="14"/>
      <c r="G186" s="49"/>
    </row>
    <row r="187" spans="1:7" ht="37" customHeight="1" x14ac:dyDescent="0.15">
      <c r="A187" s="27" t="s">
        <v>246</v>
      </c>
      <c r="B187" s="10" t="s">
        <v>22</v>
      </c>
      <c r="C187" s="10" t="s">
        <v>247</v>
      </c>
      <c r="D187" s="11">
        <v>40429</v>
      </c>
      <c r="E187" s="18"/>
      <c r="F187" s="14"/>
      <c r="G187" s="49"/>
    </row>
    <row r="188" spans="1:7" ht="37" customHeight="1" x14ac:dyDescent="0.15">
      <c r="A188" s="27" t="s">
        <v>10</v>
      </c>
      <c r="B188" s="10" t="s">
        <v>242</v>
      </c>
      <c r="C188" s="10" t="s">
        <v>248</v>
      </c>
      <c r="D188" s="11">
        <v>40445</v>
      </c>
      <c r="E188" s="14"/>
      <c r="F188" s="14"/>
      <c r="G188" s="49"/>
    </row>
    <row r="189" spans="1:7" ht="37" customHeight="1" x14ac:dyDescent="0.15">
      <c r="A189" s="27" t="s">
        <v>52</v>
      </c>
      <c r="B189" s="10" t="s">
        <v>22</v>
      </c>
      <c r="C189" s="10" t="s">
        <v>360</v>
      </c>
      <c r="D189" s="11">
        <v>40446</v>
      </c>
      <c r="E189" s="14"/>
      <c r="F189" s="14"/>
      <c r="G189" s="49"/>
    </row>
    <row r="190" spans="1:7" ht="37" customHeight="1" x14ac:dyDescent="0.15">
      <c r="A190" s="27" t="s">
        <v>54</v>
      </c>
      <c r="B190" s="10" t="s">
        <v>55</v>
      </c>
      <c r="C190" s="10" t="s">
        <v>249</v>
      </c>
      <c r="D190" s="11">
        <v>40449</v>
      </c>
      <c r="E190" s="14"/>
      <c r="F190" s="13"/>
      <c r="G190" s="49"/>
    </row>
    <row r="191" spans="1:7" ht="37" customHeight="1" x14ac:dyDescent="0.15">
      <c r="A191" s="27" t="s">
        <v>250</v>
      </c>
      <c r="B191" s="10" t="s">
        <v>22</v>
      </c>
      <c r="C191" s="10" t="s">
        <v>251</v>
      </c>
      <c r="D191" s="11">
        <v>40449</v>
      </c>
      <c r="E191" s="14"/>
      <c r="F191" s="14"/>
      <c r="G191" s="49"/>
    </row>
    <row r="192" spans="1:7" ht="37" customHeight="1" x14ac:dyDescent="0.15">
      <c r="A192" s="27" t="s">
        <v>10</v>
      </c>
      <c r="B192" s="10" t="s">
        <v>22</v>
      </c>
      <c r="C192" s="10" t="s">
        <v>356</v>
      </c>
      <c r="D192" s="11">
        <v>40449</v>
      </c>
      <c r="E192" s="18"/>
      <c r="F192" s="13"/>
      <c r="G192" s="49"/>
    </row>
    <row r="193" spans="1:7" ht="37" customHeight="1" x14ac:dyDescent="0.15">
      <c r="A193" s="27" t="s">
        <v>246</v>
      </c>
      <c r="B193" s="10" t="s">
        <v>22</v>
      </c>
      <c r="C193" s="10" t="s">
        <v>252</v>
      </c>
      <c r="D193" s="11">
        <v>40449</v>
      </c>
      <c r="E193" s="14"/>
      <c r="F193" s="14"/>
      <c r="G193" s="49"/>
    </row>
    <row r="194" spans="1:7" ht="37" customHeight="1" x14ac:dyDescent="0.15">
      <c r="A194" s="27" t="s">
        <v>52</v>
      </c>
      <c r="B194" s="10" t="s">
        <v>22</v>
      </c>
      <c r="C194" s="10" t="s">
        <v>361</v>
      </c>
      <c r="D194" s="11">
        <v>40453</v>
      </c>
      <c r="E194" s="14"/>
      <c r="F194" s="14"/>
      <c r="G194" s="49"/>
    </row>
    <row r="195" spans="1:7" ht="37" customHeight="1" x14ac:dyDescent="0.15">
      <c r="A195" s="27" t="s">
        <v>358</v>
      </c>
      <c r="B195" s="10" t="s">
        <v>22</v>
      </c>
      <c r="C195" s="10" t="s">
        <v>253</v>
      </c>
      <c r="D195" s="11">
        <v>40458</v>
      </c>
      <c r="E195" s="14"/>
      <c r="F195" s="14"/>
      <c r="G195" s="49"/>
    </row>
    <row r="196" spans="1:7" ht="37" customHeight="1" x14ac:dyDescent="0.15">
      <c r="A196" s="27" t="s">
        <v>254</v>
      </c>
      <c r="B196" s="10" t="s">
        <v>255</v>
      </c>
      <c r="C196" s="10" t="s">
        <v>256</v>
      </c>
      <c r="D196" s="11">
        <v>40511</v>
      </c>
      <c r="E196" s="14"/>
      <c r="F196" s="14"/>
      <c r="G196" s="53"/>
    </row>
    <row r="197" spans="1:7" ht="37" customHeight="1" x14ac:dyDescent="0.15">
      <c r="A197" s="27" t="s">
        <v>10</v>
      </c>
      <c r="B197" s="10" t="s">
        <v>257</v>
      </c>
      <c r="C197" s="10" t="s">
        <v>258</v>
      </c>
      <c r="D197" s="11">
        <v>40526</v>
      </c>
      <c r="E197" s="14"/>
      <c r="F197" s="14"/>
      <c r="G197" s="49"/>
    </row>
    <row r="198" spans="1:7" s="36" customFormat="1" ht="16" x14ac:dyDescent="0.2">
      <c r="A198" s="37"/>
      <c r="B198" s="38"/>
      <c r="C198" s="38"/>
      <c r="D198" s="39"/>
      <c r="E198" s="40">
        <f>2/26</f>
        <v>7.6923076923076927E-2</v>
      </c>
      <c r="F198" s="40">
        <f>5/26</f>
        <v>0.19230769230769232</v>
      </c>
      <c r="G198" s="50">
        <f>2/26</f>
        <v>7.6923076923076927E-2</v>
      </c>
    </row>
    <row r="199" spans="1:7" s="6" customFormat="1" ht="20" x14ac:dyDescent="0.2">
      <c r="A199" s="29">
        <v>2011</v>
      </c>
      <c r="B199" s="30"/>
      <c r="C199" s="30"/>
      <c r="D199" s="30"/>
      <c r="E199" s="30"/>
      <c r="F199" s="30"/>
      <c r="G199" s="31"/>
    </row>
    <row r="200" spans="1:7" ht="37" customHeight="1" x14ac:dyDescent="0.15">
      <c r="A200" s="27" t="s">
        <v>52</v>
      </c>
      <c r="B200" s="10" t="s">
        <v>22</v>
      </c>
      <c r="C200" s="10" t="s">
        <v>259</v>
      </c>
      <c r="D200" s="11">
        <v>40544</v>
      </c>
      <c r="E200" s="14"/>
      <c r="F200" s="14"/>
      <c r="G200" s="49"/>
    </row>
    <row r="201" spans="1:7" ht="37" customHeight="1" x14ac:dyDescent="0.15">
      <c r="A201" s="27" t="s">
        <v>195</v>
      </c>
      <c r="B201" s="10" t="s">
        <v>214</v>
      </c>
      <c r="C201" s="10" t="s">
        <v>260</v>
      </c>
      <c r="D201" s="11">
        <v>40569</v>
      </c>
      <c r="E201" s="14"/>
      <c r="F201" s="14"/>
      <c r="G201" s="49"/>
    </row>
    <row r="202" spans="1:7" ht="37" customHeight="1" x14ac:dyDescent="0.15">
      <c r="A202" s="27" t="s">
        <v>195</v>
      </c>
      <c r="B202" s="10" t="s">
        <v>261</v>
      </c>
      <c r="C202" s="10" t="s">
        <v>262</v>
      </c>
      <c r="D202" s="11">
        <v>40584</v>
      </c>
      <c r="E202" s="14"/>
      <c r="F202" s="14"/>
      <c r="G202" s="53"/>
    </row>
    <row r="203" spans="1:7" ht="37" customHeight="1" x14ac:dyDescent="0.15">
      <c r="A203" s="27" t="s">
        <v>52</v>
      </c>
      <c r="B203" s="10" t="s">
        <v>22</v>
      </c>
      <c r="C203" s="10" t="s">
        <v>263</v>
      </c>
      <c r="D203" s="11">
        <v>40228</v>
      </c>
      <c r="E203" s="14"/>
      <c r="F203" s="14"/>
      <c r="G203" s="49"/>
    </row>
    <row r="204" spans="1:7" ht="37" customHeight="1" x14ac:dyDescent="0.15">
      <c r="A204" s="27" t="s">
        <v>21</v>
      </c>
      <c r="B204" s="10" t="s">
        <v>22</v>
      </c>
      <c r="C204" s="10" t="s">
        <v>264</v>
      </c>
      <c r="D204" s="11">
        <v>40599</v>
      </c>
      <c r="E204" s="14"/>
      <c r="F204" s="14"/>
      <c r="G204" s="49"/>
    </row>
    <row r="205" spans="1:7" ht="37" customHeight="1" x14ac:dyDescent="0.15">
      <c r="A205" s="27" t="s">
        <v>195</v>
      </c>
      <c r="B205" s="10" t="s">
        <v>265</v>
      </c>
      <c r="C205" s="10" t="s">
        <v>266</v>
      </c>
      <c r="D205" s="11">
        <v>40630</v>
      </c>
      <c r="E205" s="14"/>
      <c r="F205" s="14"/>
      <c r="G205" s="49"/>
    </row>
    <row r="206" spans="1:7" ht="37" customHeight="1" x14ac:dyDescent="0.15">
      <c r="A206" s="27" t="s">
        <v>21</v>
      </c>
      <c r="B206" s="10" t="s">
        <v>22</v>
      </c>
      <c r="C206" s="10" t="s">
        <v>267</v>
      </c>
      <c r="D206" s="11">
        <v>40644</v>
      </c>
      <c r="E206" s="14"/>
      <c r="F206" s="14"/>
      <c r="G206" s="49"/>
    </row>
    <row r="207" spans="1:7" ht="37" customHeight="1" x14ac:dyDescent="0.15">
      <c r="A207" s="27" t="s">
        <v>195</v>
      </c>
      <c r="B207" s="10" t="s">
        <v>235</v>
      </c>
      <c r="C207" s="10" t="s">
        <v>268</v>
      </c>
      <c r="D207" s="11">
        <v>40645</v>
      </c>
      <c r="E207" s="14"/>
      <c r="F207" s="14"/>
      <c r="G207" s="49"/>
    </row>
    <row r="208" spans="1:7" ht="37" customHeight="1" x14ac:dyDescent="0.15">
      <c r="A208" s="27" t="s">
        <v>15</v>
      </c>
      <c r="B208" s="10" t="s">
        <v>16</v>
      </c>
      <c r="C208" s="10" t="s">
        <v>269</v>
      </c>
      <c r="D208" s="11">
        <v>40646</v>
      </c>
      <c r="E208" s="14"/>
      <c r="F208" s="14"/>
      <c r="G208" s="49"/>
    </row>
    <row r="209" spans="1:7" ht="37" customHeight="1" x14ac:dyDescent="0.15">
      <c r="A209" s="27" t="s">
        <v>195</v>
      </c>
      <c r="B209" s="10" t="s">
        <v>235</v>
      </c>
      <c r="C209" s="10" t="s">
        <v>270</v>
      </c>
      <c r="D209" s="11">
        <v>40646</v>
      </c>
      <c r="E209" s="14"/>
      <c r="F209" s="14"/>
      <c r="G209" s="51"/>
    </row>
    <row r="210" spans="1:7" ht="37" customHeight="1" x14ac:dyDescent="0.15">
      <c r="A210" s="27" t="s">
        <v>195</v>
      </c>
      <c r="B210" s="10" t="s">
        <v>271</v>
      </c>
      <c r="C210" s="10" t="s">
        <v>272</v>
      </c>
      <c r="D210" s="11">
        <v>40688</v>
      </c>
      <c r="E210" s="14"/>
      <c r="F210" s="14"/>
      <c r="G210" s="49"/>
    </row>
    <row r="211" spans="1:7" ht="37" customHeight="1" x14ac:dyDescent="0.15">
      <c r="A211" s="27" t="s">
        <v>273</v>
      </c>
      <c r="B211" s="10" t="s">
        <v>22</v>
      </c>
      <c r="C211" s="10" t="s">
        <v>274</v>
      </c>
      <c r="D211" s="11">
        <v>40738</v>
      </c>
      <c r="E211" s="14"/>
      <c r="F211" s="14"/>
      <c r="G211" s="49"/>
    </row>
    <row r="212" spans="1:7" ht="37" customHeight="1" x14ac:dyDescent="0.15">
      <c r="A212" s="27" t="s">
        <v>21</v>
      </c>
      <c r="B212" s="10" t="s">
        <v>22</v>
      </c>
      <c r="C212" s="10" t="s">
        <v>275</v>
      </c>
      <c r="D212" s="11">
        <v>40745</v>
      </c>
      <c r="E212" s="14"/>
      <c r="F212" s="14"/>
      <c r="G212" s="49"/>
    </row>
    <row r="213" spans="1:7" ht="37" customHeight="1" x14ac:dyDescent="0.15">
      <c r="A213" s="27" t="s">
        <v>195</v>
      </c>
      <c r="B213" s="10" t="s">
        <v>235</v>
      </c>
      <c r="C213" s="10" t="s">
        <v>276</v>
      </c>
      <c r="D213" s="11">
        <v>40754</v>
      </c>
      <c r="E213" s="14"/>
      <c r="F213" s="14"/>
      <c r="G213" s="49"/>
    </row>
    <row r="214" spans="1:7" ht="37" customHeight="1" x14ac:dyDescent="0.15">
      <c r="A214" s="27" t="s">
        <v>195</v>
      </c>
      <c r="B214" s="10" t="s">
        <v>214</v>
      </c>
      <c r="C214" s="10" t="s">
        <v>277</v>
      </c>
      <c r="D214" s="11">
        <v>40770</v>
      </c>
      <c r="E214" s="14"/>
      <c r="F214" s="13"/>
      <c r="G214" s="49"/>
    </row>
    <row r="215" spans="1:7" ht="37" customHeight="1" x14ac:dyDescent="0.15">
      <c r="A215" s="27" t="s">
        <v>195</v>
      </c>
      <c r="B215" s="10" t="s">
        <v>235</v>
      </c>
      <c r="C215" s="10" t="s">
        <v>278</v>
      </c>
      <c r="D215" s="11">
        <v>40781</v>
      </c>
      <c r="E215" s="14"/>
      <c r="F215" s="14"/>
      <c r="G215" s="49"/>
    </row>
    <row r="216" spans="1:7" ht="37" customHeight="1" x14ac:dyDescent="0.15">
      <c r="A216" s="27" t="s">
        <v>195</v>
      </c>
      <c r="B216" s="10" t="s">
        <v>214</v>
      </c>
      <c r="C216" s="10" t="s">
        <v>279</v>
      </c>
      <c r="D216" s="11">
        <v>40782</v>
      </c>
      <c r="E216" s="14"/>
      <c r="F216" s="14"/>
      <c r="G216" s="49"/>
    </row>
    <row r="217" spans="1:7" ht="37" customHeight="1" x14ac:dyDescent="0.15">
      <c r="A217" s="27" t="s">
        <v>15</v>
      </c>
      <c r="B217" s="10" t="s">
        <v>280</v>
      </c>
      <c r="C217" s="10" t="s">
        <v>281</v>
      </c>
      <c r="D217" s="11">
        <v>40786</v>
      </c>
      <c r="E217" s="14"/>
      <c r="F217" s="14"/>
      <c r="G217" s="49"/>
    </row>
    <row r="218" spans="1:7" ht="37" customHeight="1" x14ac:dyDescent="0.15">
      <c r="A218" s="27" t="s">
        <v>195</v>
      </c>
      <c r="B218" s="10" t="s">
        <v>235</v>
      </c>
      <c r="C218" s="10" t="s">
        <v>282</v>
      </c>
      <c r="D218" s="11">
        <v>40794</v>
      </c>
      <c r="E218" s="14"/>
      <c r="F218" s="14"/>
      <c r="G218" s="49"/>
    </row>
    <row r="219" spans="1:7" ht="37" customHeight="1" x14ac:dyDescent="0.15">
      <c r="A219" s="27" t="s">
        <v>195</v>
      </c>
      <c r="B219" s="10" t="s">
        <v>235</v>
      </c>
      <c r="C219" s="10" t="s">
        <v>283</v>
      </c>
      <c r="D219" s="11">
        <v>40809</v>
      </c>
      <c r="E219" s="14"/>
      <c r="F219" s="14"/>
      <c r="G219" s="49"/>
    </row>
    <row r="220" spans="1:7" ht="37" customHeight="1" x14ac:dyDescent="0.15">
      <c r="A220" s="27" t="s">
        <v>261</v>
      </c>
      <c r="B220" s="10" t="s">
        <v>284</v>
      </c>
      <c r="C220" s="10" t="s">
        <v>285</v>
      </c>
      <c r="D220" s="11">
        <v>40812</v>
      </c>
      <c r="E220" s="14"/>
      <c r="F220" s="14"/>
      <c r="G220" s="53"/>
    </row>
    <row r="221" spans="1:7" ht="37" customHeight="1" x14ac:dyDescent="0.15">
      <c r="A221" s="27" t="s">
        <v>195</v>
      </c>
      <c r="B221" s="10" t="s">
        <v>214</v>
      </c>
      <c r="C221" s="10" t="s">
        <v>286</v>
      </c>
      <c r="D221" s="11">
        <v>40812</v>
      </c>
      <c r="E221" s="14"/>
      <c r="F221" s="14"/>
      <c r="G221" s="51"/>
    </row>
    <row r="222" spans="1:7" ht="37" customHeight="1" x14ac:dyDescent="0.15">
      <c r="A222" s="27" t="s">
        <v>195</v>
      </c>
      <c r="B222" s="10" t="s">
        <v>214</v>
      </c>
      <c r="C222" s="10" t="s">
        <v>287</v>
      </c>
      <c r="D222" s="11">
        <v>40814</v>
      </c>
      <c r="E222" s="14"/>
      <c r="F222" s="14"/>
      <c r="G222" s="49"/>
    </row>
    <row r="223" spans="1:7" ht="37" customHeight="1" x14ac:dyDescent="0.15">
      <c r="A223" s="27" t="s">
        <v>195</v>
      </c>
      <c r="B223" s="10" t="s">
        <v>214</v>
      </c>
      <c r="C223" s="10" t="s">
        <v>288</v>
      </c>
      <c r="D223" s="11">
        <v>40820</v>
      </c>
      <c r="E223" s="14"/>
      <c r="F223" s="14"/>
      <c r="G223" s="49"/>
    </row>
    <row r="224" spans="1:7" ht="37" customHeight="1" x14ac:dyDescent="0.15">
      <c r="A224" s="27" t="s">
        <v>10</v>
      </c>
      <c r="B224" s="10" t="s">
        <v>289</v>
      </c>
      <c r="C224" s="10" t="s">
        <v>290</v>
      </c>
      <c r="D224" s="11">
        <v>40834</v>
      </c>
      <c r="E224" s="14"/>
      <c r="F224" s="14"/>
      <c r="G224" s="49"/>
    </row>
    <row r="225" spans="1:7" ht="37" customHeight="1" x14ac:dyDescent="0.15">
      <c r="A225" s="27" t="s">
        <v>261</v>
      </c>
      <c r="B225" s="10" t="s">
        <v>284</v>
      </c>
      <c r="C225" s="10" t="s">
        <v>291</v>
      </c>
      <c r="D225" s="11">
        <v>40834</v>
      </c>
      <c r="E225" s="14"/>
      <c r="F225" s="14"/>
      <c r="G225" s="49"/>
    </row>
    <row r="226" spans="1:7" ht="37" customHeight="1" x14ac:dyDescent="0.15">
      <c r="A226" s="27" t="s">
        <v>21</v>
      </c>
      <c r="B226" s="10" t="s">
        <v>22</v>
      </c>
      <c r="C226" s="10" t="s">
        <v>292</v>
      </c>
      <c r="D226" s="11">
        <v>40835</v>
      </c>
      <c r="E226" s="14"/>
      <c r="F226" s="14"/>
      <c r="G226" s="49"/>
    </row>
    <row r="227" spans="1:7" ht="37" customHeight="1" x14ac:dyDescent="0.15">
      <c r="A227" s="27" t="s">
        <v>195</v>
      </c>
      <c r="B227" s="10" t="s">
        <v>214</v>
      </c>
      <c r="C227" s="10" t="s">
        <v>293</v>
      </c>
      <c r="D227" s="11">
        <v>40835</v>
      </c>
      <c r="E227" s="14"/>
      <c r="F227" s="14"/>
      <c r="G227" s="49"/>
    </row>
    <row r="228" spans="1:7" ht="37" customHeight="1" x14ac:dyDescent="0.15">
      <c r="A228" s="27" t="s">
        <v>195</v>
      </c>
      <c r="B228" s="10" t="s">
        <v>280</v>
      </c>
      <c r="C228" s="10" t="s">
        <v>357</v>
      </c>
      <c r="D228" s="11">
        <v>40837</v>
      </c>
      <c r="E228" s="14"/>
      <c r="F228" s="14"/>
      <c r="G228" s="49"/>
    </row>
    <row r="229" spans="1:7" ht="37" customHeight="1" x14ac:dyDescent="0.15">
      <c r="A229" s="27" t="s">
        <v>294</v>
      </c>
      <c r="B229" s="10" t="s">
        <v>22</v>
      </c>
      <c r="C229" s="10" t="s">
        <v>295</v>
      </c>
      <c r="D229" s="11">
        <v>40850</v>
      </c>
      <c r="E229" s="14"/>
      <c r="F229" s="14"/>
      <c r="G229" s="53"/>
    </row>
    <row r="230" spans="1:7" ht="37" customHeight="1" x14ac:dyDescent="0.15">
      <c r="A230" s="27" t="s">
        <v>15</v>
      </c>
      <c r="B230" s="10" t="s">
        <v>280</v>
      </c>
      <c r="C230" s="10" t="s">
        <v>296</v>
      </c>
      <c r="D230" s="11">
        <v>40862</v>
      </c>
      <c r="E230" s="14"/>
      <c r="F230" s="17"/>
      <c r="G230" s="53"/>
    </row>
    <row r="231" spans="1:7" ht="37" customHeight="1" x14ac:dyDescent="0.15">
      <c r="A231" s="27" t="s">
        <v>261</v>
      </c>
      <c r="B231" s="10" t="s">
        <v>22</v>
      </c>
      <c r="C231" s="10" t="s">
        <v>297</v>
      </c>
      <c r="D231" s="11">
        <v>40871</v>
      </c>
      <c r="E231" s="14"/>
      <c r="F231" s="14"/>
      <c r="G231" s="49"/>
    </row>
    <row r="232" spans="1:7" ht="37" customHeight="1" x14ac:dyDescent="0.15">
      <c r="A232" s="27" t="s">
        <v>21</v>
      </c>
      <c r="B232" s="10" t="s">
        <v>22</v>
      </c>
      <c r="C232" s="10" t="s">
        <v>298</v>
      </c>
      <c r="D232" s="11">
        <v>40889</v>
      </c>
      <c r="E232" s="14"/>
      <c r="F232" s="17"/>
      <c r="G232" s="49"/>
    </row>
    <row r="233" spans="1:7" s="36" customFormat="1" ht="16" x14ac:dyDescent="0.2">
      <c r="A233" s="37"/>
      <c r="B233" s="38"/>
      <c r="C233" s="38"/>
      <c r="D233" s="39"/>
      <c r="E233" s="40">
        <v>0</v>
      </c>
      <c r="F233" s="40">
        <f>3/33</f>
        <v>9.0909090909090912E-2</v>
      </c>
      <c r="G233" s="50">
        <f>6/33</f>
        <v>0.18181818181818182</v>
      </c>
    </row>
    <row r="234" spans="1:7" s="6" customFormat="1" ht="20" x14ac:dyDescent="0.2">
      <c r="A234" s="29">
        <v>2012</v>
      </c>
      <c r="B234" s="30"/>
      <c r="C234" s="30"/>
      <c r="D234" s="30"/>
      <c r="E234" s="30"/>
      <c r="F234" s="30"/>
      <c r="G234" s="31"/>
    </row>
    <row r="235" spans="1:7" ht="37" customHeight="1" x14ac:dyDescent="0.15">
      <c r="A235" s="27" t="s">
        <v>261</v>
      </c>
      <c r="B235" s="10" t="s">
        <v>22</v>
      </c>
      <c r="C235" s="10" t="s">
        <v>299</v>
      </c>
      <c r="D235" s="11">
        <v>40911</v>
      </c>
      <c r="E235" s="14"/>
      <c r="F235" s="14"/>
      <c r="G235" s="49"/>
    </row>
    <row r="236" spans="1:7" ht="37" customHeight="1" x14ac:dyDescent="0.15">
      <c r="A236" s="27" t="s">
        <v>300</v>
      </c>
      <c r="B236" s="10"/>
      <c r="C236" s="10" t="s">
        <v>301</v>
      </c>
      <c r="D236" s="11">
        <v>40928</v>
      </c>
      <c r="E236" s="14"/>
      <c r="F236" s="14"/>
      <c r="G236" s="53"/>
    </row>
    <row r="237" spans="1:7" ht="37" customHeight="1" x14ac:dyDescent="0.15">
      <c r="A237" s="27" t="s">
        <v>15</v>
      </c>
      <c r="B237" s="10" t="s">
        <v>280</v>
      </c>
      <c r="C237" s="10" t="s">
        <v>302</v>
      </c>
      <c r="D237" s="11">
        <v>40932</v>
      </c>
      <c r="E237" s="14"/>
      <c r="F237" s="14"/>
      <c r="G237" s="51"/>
    </row>
    <row r="238" spans="1:7" ht="37" customHeight="1" x14ac:dyDescent="0.15">
      <c r="A238" s="27" t="s">
        <v>54</v>
      </c>
      <c r="B238" s="10" t="s">
        <v>60</v>
      </c>
      <c r="C238" s="10" t="s">
        <v>303</v>
      </c>
      <c r="D238" s="11">
        <v>40932</v>
      </c>
      <c r="E238" s="14"/>
      <c r="F238" s="14"/>
      <c r="G238" s="53"/>
    </row>
    <row r="239" spans="1:7" ht="37" customHeight="1" x14ac:dyDescent="0.15">
      <c r="A239" s="27" t="s">
        <v>304</v>
      </c>
      <c r="B239" s="10" t="s">
        <v>305</v>
      </c>
      <c r="C239" s="10" t="s">
        <v>306</v>
      </c>
      <c r="D239" s="11">
        <v>40946</v>
      </c>
      <c r="E239" s="14"/>
      <c r="F239" s="14"/>
      <c r="G239" s="51"/>
    </row>
    <row r="240" spans="1:7" ht="37" customHeight="1" x14ac:dyDescent="0.15">
      <c r="A240" s="27" t="s">
        <v>15</v>
      </c>
      <c r="B240" s="10" t="s">
        <v>307</v>
      </c>
      <c r="C240" s="10" t="s">
        <v>308</v>
      </c>
      <c r="D240" s="11">
        <v>40948</v>
      </c>
      <c r="E240" s="14"/>
      <c r="F240" s="14"/>
      <c r="G240" s="49"/>
    </row>
    <row r="241" spans="1:7" ht="37" customHeight="1" x14ac:dyDescent="0.15">
      <c r="A241" s="27" t="s">
        <v>10</v>
      </c>
      <c r="B241" s="10" t="s">
        <v>176</v>
      </c>
      <c r="C241" s="10" t="s">
        <v>309</v>
      </c>
      <c r="D241" s="11">
        <v>40952</v>
      </c>
      <c r="E241" s="14"/>
      <c r="F241" s="14"/>
      <c r="G241" s="49"/>
    </row>
    <row r="242" spans="1:7" ht="37" customHeight="1" x14ac:dyDescent="0.15">
      <c r="A242" s="27" t="s">
        <v>246</v>
      </c>
      <c r="B242" s="10" t="s">
        <v>22</v>
      </c>
      <c r="C242" s="10" t="s">
        <v>310</v>
      </c>
      <c r="D242" s="11">
        <v>40952</v>
      </c>
      <c r="E242" s="14"/>
      <c r="F242" s="14"/>
      <c r="G242" s="49"/>
    </row>
    <row r="243" spans="1:7" ht="37" customHeight="1" x14ac:dyDescent="0.15">
      <c r="A243" s="27" t="s">
        <v>15</v>
      </c>
      <c r="B243" s="10" t="s">
        <v>311</v>
      </c>
      <c r="C243" s="10" t="s">
        <v>312</v>
      </c>
      <c r="D243" s="11">
        <v>40952</v>
      </c>
      <c r="E243" s="14"/>
      <c r="F243" s="14"/>
      <c r="G243" s="49"/>
    </row>
    <row r="244" spans="1:7" ht="37" customHeight="1" x14ac:dyDescent="0.15">
      <c r="A244" s="27" t="s">
        <v>15</v>
      </c>
      <c r="B244" s="10" t="s">
        <v>313</v>
      </c>
      <c r="C244" s="10" t="s">
        <v>314</v>
      </c>
      <c r="D244" s="11">
        <v>40952</v>
      </c>
      <c r="E244" s="14"/>
      <c r="F244" s="14"/>
      <c r="G244" s="51"/>
    </row>
    <row r="245" spans="1:7" ht="37" customHeight="1" x14ac:dyDescent="0.15">
      <c r="A245" s="27" t="s">
        <v>15</v>
      </c>
      <c r="B245" s="10" t="s">
        <v>315</v>
      </c>
      <c r="C245" s="10" t="s">
        <v>316</v>
      </c>
      <c r="D245" s="11">
        <v>40952</v>
      </c>
      <c r="E245" s="14"/>
      <c r="F245" s="14"/>
      <c r="G245" s="49"/>
    </row>
    <row r="246" spans="1:7" ht="37" customHeight="1" x14ac:dyDescent="0.15">
      <c r="A246" s="27" t="s">
        <v>54</v>
      </c>
      <c r="B246" s="10" t="s">
        <v>317</v>
      </c>
      <c r="C246" s="10" t="s">
        <v>318</v>
      </c>
      <c r="D246" s="11">
        <v>40952</v>
      </c>
      <c r="E246" s="14"/>
      <c r="F246" s="13"/>
      <c r="G246" s="51"/>
    </row>
    <row r="247" spans="1:7" ht="37" customHeight="1" x14ac:dyDescent="0.15">
      <c r="A247" s="27" t="s">
        <v>10</v>
      </c>
      <c r="B247" s="10" t="s">
        <v>176</v>
      </c>
      <c r="C247" s="10" t="s">
        <v>319</v>
      </c>
      <c r="D247" s="11">
        <v>40953</v>
      </c>
      <c r="E247" s="14"/>
      <c r="F247" s="14"/>
      <c r="G247" s="49"/>
    </row>
    <row r="248" spans="1:7" ht="37" customHeight="1" x14ac:dyDescent="0.15">
      <c r="A248" s="27" t="s">
        <v>320</v>
      </c>
      <c r="B248" s="10" t="s">
        <v>22</v>
      </c>
      <c r="C248" s="10" t="s">
        <v>321</v>
      </c>
      <c r="D248" s="11">
        <v>40954</v>
      </c>
      <c r="E248" s="14"/>
      <c r="F248" s="14"/>
      <c r="G248" s="49"/>
    </row>
    <row r="249" spans="1:7" ht="37" customHeight="1" x14ac:dyDescent="0.15">
      <c r="A249" s="27" t="s">
        <v>15</v>
      </c>
      <c r="B249" s="10" t="s">
        <v>322</v>
      </c>
      <c r="C249" s="10" t="s">
        <v>323</v>
      </c>
      <c r="D249" s="11">
        <v>41028</v>
      </c>
      <c r="E249" s="14"/>
      <c r="F249" s="14"/>
      <c r="G249" s="49"/>
    </row>
    <row r="250" spans="1:7" ht="37" customHeight="1" x14ac:dyDescent="0.15">
      <c r="A250" s="27" t="s">
        <v>324</v>
      </c>
      <c r="B250" s="10" t="s">
        <v>22</v>
      </c>
      <c r="C250" s="10" t="s">
        <v>325</v>
      </c>
      <c r="D250" s="11">
        <v>41071</v>
      </c>
      <c r="E250" s="14"/>
      <c r="F250" s="14"/>
      <c r="G250" s="51"/>
    </row>
    <row r="251" spans="1:7" ht="37" customHeight="1" x14ac:dyDescent="0.15">
      <c r="A251" s="27" t="s">
        <v>246</v>
      </c>
      <c r="B251" s="10" t="s">
        <v>22</v>
      </c>
      <c r="C251" s="10" t="s">
        <v>326</v>
      </c>
      <c r="D251" s="11">
        <v>41073</v>
      </c>
      <c r="E251" s="14"/>
      <c r="F251" s="14"/>
      <c r="G251" s="53"/>
    </row>
    <row r="252" spans="1:7" ht="37" customHeight="1" x14ac:dyDescent="0.15">
      <c r="A252" s="27" t="s">
        <v>89</v>
      </c>
      <c r="B252" s="10" t="s">
        <v>163</v>
      </c>
      <c r="C252" s="10" t="s">
        <v>327</v>
      </c>
      <c r="D252" s="11">
        <v>41080</v>
      </c>
      <c r="E252" s="14"/>
      <c r="F252" s="14"/>
      <c r="G252" s="49"/>
    </row>
    <row r="253" spans="1:7" ht="37" customHeight="1" x14ac:dyDescent="0.15">
      <c r="A253" s="27" t="s">
        <v>10</v>
      </c>
      <c r="B253" s="10" t="s">
        <v>328</v>
      </c>
      <c r="C253" s="10" t="s">
        <v>329</v>
      </c>
      <c r="D253" s="11">
        <v>41098</v>
      </c>
      <c r="E253" s="14"/>
      <c r="F253" s="14"/>
      <c r="G253" s="49"/>
    </row>
    <row r="254" spans="1:7" ht="37" customHeight="1" x14ac:dyDescent="0.15">
      <c r="A254" s="27" t="s">
        <v>15</v>
      </c>
      <c r="B254" s="10" t="s">
        <v>330</v>
      </c>
      <c r="C254" s="10" t="s">
        <v>331</v>
      </c>
      <c r="D254" s="11">
        <v>41098</v>
      </c>
      <c r="E254" s="18"/>
      <c r="F254" s="13"/>
      <c r="G254" s="49"/>
    </row>
    <row r="255" spans="1:7" ht="37" customHeight="1" x14ac:dyDescent="0.15">
      <c r="A255" s="27" t="s">
        <v>89</v>
      </c>
      <c r="B255" s="10" t="s">
        <v>163</v>
      </c>
      <c r="C255" s="10" t="s">
        <v>332</v>
      </c>
      <c r="D255" s="11">
        <v>41100</v>
      </c>
      <c r="E255" s="14"/>
      <c r="F255" s="14"/>
      <c r="G255" s="49"/>
    </row>
    <row r="256" spans="1:7" ht="37" customHeight="1" x14ac:dyDescent="0.15">
      <c r="A256" s="27" t="s">
        <v>15</v>
      </c>
      <c r="B256" s="10" t="s">
        <v>333</v>
      </c>
      <c r="C256" s="10" t="s">
        <v>334</v>
      </c>
      <c r="D256" s="11">
        <v>41121</v>
      </c>
      <c r="E256" s="14"/>
      <c r="F256" s="14"/>
      <c r="G256" s="49"/>
    </row>
    <row r="257" spans="1:7" ht="37" customHeight="1" x14ac:dyDescent="0.15">
      <c r="A257" s="27" t="s">
        <v>89</v>
      </c>
      <c r="B257" s="10" t="s">
        <v>101</v>
      </c>
      <c r="C257" s="10" t="s">
        <v>335</v>
      </c>
      <c r="D257" s="11">
        <v>41127</v>
      </c>
      <c r="E257" s="14"/>
      <c r="F257" s="14"/>
      <c r="G257" s="49"/>
    </row>
    <row r="258" spans="1:7" ht="37" customHeight="1" x14ac:dyDescent="0.15">
      <c r="A258" s="27" t="s">
        <v>89</v>
      </c>
      <c r="B258" s="10" t="s">
        <v>163</v>
      </c>
      <c r="C258" s="10" t="s">
        <v>336</v>
      </c>
      <c r="D258" s="11">
        <v>41147</v>
      </c>
      <c r="E258" s="14"/>
      <c r="F258" s="14"/>
      <c r="G258" s="49"/>
    </row>
    <row r="259" spans="1:7" ht="37" customHeight="1" x14ac:dyDescent="0.15">
      <c r="A259" s="27" t="s">
        <v>89</v>
      </c>
      <c r="B259" s="10" t="s">
        <v>101</v>
      </c>
      <c r="C259" s="10" t="s">
        <v>355</v>
      </c>
      <c r="D259" s="11">
        <v>41170</v>
      </c>
      <c r="E259" s="14"/>
      <c r="F259" s="14"/>
      <c r="G259" s="49"/>
    </row>
    <row r="260" spans="1:7" ht="37" customHeight="1" x14ac:dyDescent="0.15">
      <c r="A260" s="27" t="s">
        <v>52</v>
      </c>
      <c r="B260" s="10" t="s">
        <v>22</v>
      </c>
      <c r="C260" s="10" t="s">
        <v>337</v>
      </c>
      <c r="D260" s="11">
        <v>41181</v>
      </c>
      <c r="E260" s="14"/>
      <c r="F260" s="14"/>
      <c r="G260" s="49"/>
    </row>
    <row r="261" spans="1:7" ht="37" customHeight="1" x14ac:dyDescent="0.15">
      <c r="A261" s="27" t="s">
        <v>10</v>
      </c>
      <c r="B261" s="10" t="s">
        <v>328</v>
      </c>
      <c r="C261" s="10" t="s">
        <v>338</v>
      </c>
      <c r="D261" s="11">
        <v>41183</v>
      </c>
      <c r="E261" s="14"/>
      <c r="F261" s="14"/>
      <c r="G261" s="49"/>
    </row>
    <row r="262" spans="1:7" ht="37" customHeight="1" x14ac:dyDescent="0.15">
      <c r="A262" s="27" t="s">
        <v>89</v>
      </c>
      <c r="B262" s="10" t="s">
        <v>163</v>
      </c>
      <c r="C262" s="10" t="s">
        <v>339</v>
      </c>
      <c r="D262" s="11">
        <v>41190</v>
      </c>
      <c r="E262" s="14"/>
      <c r="F262" s="14"/>
      <c r="G262" s="49"/>
    </row>
    <row r="263" spans="1:7" ht="37" customHeight="1" x14ac:dyDescent="0.15">
      <c r="A263" s="27" t="s">
        <v>340</v>
      </c>
      <c r="B263" s="10" t="s">
        <v>133</v>
      </c>
      <c r="C263" s="10" t="s">
        <v>341</v>
      </c>
      <c r="D263" s="11">
        <v>41191</v>
      </c>
      <c r="E263" s="14"/>
      <c r="F263" s="14"/>
      <c r="G263" s="49"/>
    </row>
    <row r="264" spans="1:7" ht="37" customHeight="1" x14ac:dyDescent="0.15">
      <c r="A264" s="27" t="s">
        <v>15</v>
      </c>
      <c r="B264" s="10" t="s">
        <v>342</v>
      </c>
      <c r="C264" s="10" t="s">
        <v>343</v>
      </c>
      <c r="D264" s="11">
        <v>41192</v>
      </c>
      <c r="E264" s="14"/>
      <c r="F264" s="14"/>
      <c r="G264" s="53"/>
    </row>
    <row r="265" spans="1:7" ht="37" customHeight="1" x14ac:dyDescent="0.15">
      <c r="A265" s="27" t="s">
        <v>39</v>
      </c>
      <c r="B265" s="10" t="s">
        <v>186</v>
      </c>
      <c r="C265" s="10" t="s">
        <v>344</v>
      </c>
      <c r="D265" s="11">
        <v>41218</v>
      </c>
      <c r="E265" s="14"/>
      <c r="F265" s="14"/>
      <c r="G265" s="49"/>
    </row>
    <row r="266" spans="1:7" ht="37" customHeight="1" x14ac:dyDescent="0.15">
      <c r="A266" s="27" t="s">
        <v>15</v>
      </c>
      <c r="B266" s="10" t="s">
        <v>313</v>
      </c>
      <c r="C266" s="10" t="s">
        <v>345</v>
      </c>
      <c r="D266" s="11">
        <v>41245</v>
      </c>
      <c r="E266" s="14"/>
      <c r="F266" s="14"/>
      <c r="G266" s="49"/>
    </row>
    <row r="267" spans="1:7" ht="37" customHeight="1" x14ac:dyDescent="0.15">
      <c r="A267" s="27" t="s">
        <v>195</v>
      </c>
      <c r="B267" s="10" t="s">
        <v>214</v>
      </c>
      <c r="C267" s="10" t="s">
        <v>346</v>
      </c>
      <c r="D267" s="11">
        <v>41262</v>
      </c>
      <c r="E267" s="14"/>
      <c r="F267" s="14"/>
      <c r="G267" s="53"/>
    </row>
    <row r="268" spans="1:7" ht="37" customHeight="1" x14ac:dyDescent="0.15">
      <c r="A268" s="27" t="s">
        <v>89</v>
      </c>
      <c r="B268" s="10" t="s">
        <v>163</v>
      </c>
      <c r="C268" s="10" t="s">
        <v>347</v>
      </c>
      <c r="D268" s="11">
        <v>41271</v>
      </c>
      <c r="E268" s="14"/>
      <c r="F268" s="14"/>
      <c r="G268" s="49"/>
    </row>
    <row r="269" spans="1:7" s="46" customFormat="1" ht="17" thickBot="1" x14ac:dyDescent="0.25">
      <c r="A269" s="42"/>
      <c r="B269" s="43"/>
      <c r="C269" s="43"/>
      <c r="D269" s="44"/>
      <c r="E269" s="45">
        <f>1/34</f>
        <v>2.9411764705882353E-2</v>
      </c>
      <c r="F269" s="45">
        <f>2/34</f>
        <v>5.8823529411764705E-2</v>
      </c>
      <c r="G269" s="55">
        <f>10/34</f>
        <v>0.29411764705882354</v>
      </c>
    </row>
  </sheetData>
  <sheetProtection selectLockedCells="1" selectUnlockedCells="1"/>
  <mergeCells count="14">
    <mergeCell ref="A199:G199"/>
    <mergeCell ref="A234:G234"/>
    <mergeCell ref="A108:G108"/>
    <mergeCell ref="A118:G118"/>
    <mergeCell ref="A126:G126"/>
    <mergeCell ref="A133:G133"/>
    <mergeCell ref="A143:G143"/>
    <mergeCell ref="A171:G171"/>
    <mergeCell ref="A1:D1"/>
    <mergeCell ref="A5:G5"/>
    <mergeCell ref="A12:G12"/>
    <mergeCell ref="A18:G18"/>
    <mergeCell ref="A46:G46"/>
    <mergeCell ref="A76:G76"/>
  </mergeCells>
  <printOptions horizontalCentered="1"/>
  <pageMargins left="0.49583333333333335" right="0.49583333333333335" top="0.65277777777777779" bottom="0.2895833333333333" header="0.51180555555555551" footer="0.15069444444444444"/>
  <pageSetup scale="130" orientation="portrait" horizontalDpi="300" verticalDpi="300"/>
  <headerFooter alignWithMargins="0">
    <oddFooter>&amp;RContinued</oddFooter>
  </headerFooter>
  <ignoredErrors>
    <ignoredError sqref="F198 F7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Text_Coding (REV_03.17)</vt:lpstr>
      <vt:lpstr>'Text_Coding (REV_03.17)'!Print_Area</vt:lpstr>
      <vt:lpstr>'Text_Coding (REV_03.17)'!Print_Titles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 Hassan Abdul Samad, Sahar, Chiquinquir</cp:lastModifiedBy>
  <dcterms:created xsi:type="dcterms:W3CDTF">2018-08-10T00:19:10Z</dcterms:created>
  <dcterms:modified xsi:type="dcterms:W3CDTF">2018-08-10T01:05:52Z</dcterms:modified>
</cp:coreProperties>
</file>